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9e7b452221e75cb6/Documents/a2hostingjust/public_html/millerjw/dom/mgmt462/efiles/"/>
    </mc:Choice>
  </mc:AlternateContent>
  <xr:revisionPtr revIDLastSave="0" documentId="14_{8D95049A-3547-4FA5-9202-37951207121D}" xr6:coauthVersionLast="47" xr6:coauthVersionMax="47" xr10:uidLastSave="{00000000-0000-0000-0000-000000000000}"/>
  <bookViews>
    <workbookView xWindow="1950" yWindow="1950" windowWidth="21600" windowHeight="11295" tabRatio="691" activeTab="4" autoFilterDateGrouping="0" xr2:uid="{00000000-000D-0000-FFFF-FFFF00000000}"/>
  </bookViews>
  <sheets>
    <sheet name="Instructions" sheetId="8" r:id="rId1"/>
    <sheet name="WOs" sheetId="21" r:id="rId2"/>
    <sheet name="AdminLists" sheetId="10" r:id="rId3"/>
    <sheet name="MyLinks" sheetId="25" r:id="rId4"/>
    <sheet name="NotUsed" sheetId="26" r:id="rId5"/>
  </sheets>
  <definedNames>
    <definedName name="PmtList">tblPmt[Payment]</definedName>
    <definedName name="Rate01">AdminLists!$C$2</definedName>
    <definedName name="Rate02">AdminLists!$C$3</definedName>
    <definedName name="ServList">tblServ[Service]</definedName>
    <definedName name="TechList">tblTech[LeadTech]</definedName>
    <definedName name="TechNum">tblRates[Techs]</definedName>
    <definedName name="TechRate">tblRates[LbrRate]</definedName>
  </definedNames>
  <calcPr calcId="191028"/>
  <pivotCaches>
    <pivotCache cacheId="3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3" i="21" l="1"/>
  <c r="N19" i="21"/>
  <c r="N31" i="21"/>
  <c r="N2" i="21"/>
  <c r="N7" i="21"/>
  <c r="N20" i="21"/>
  <c r="N32" i="21"/>
  <c r="N8" i="21"/>
  <c r="N4" i="21"/>
  <c r="N5" i="21"/>
  <c r="N6" i="21"/>
  <c r="N21" i="21"/>
  <c r="N17" i="21"/>
  <c r="N22" i="21"/>
  <c r="N18" i="21"/>
  <c r="N23" i="21"/>
  <c r="N13" i="21"/>
  <c r="N33" i="21"/>
  <c r="N26" i="21"/>
  <c r="N37" i="21"/>
  <c r="N34" i="21"/>
  <c r="N30" i="21"/>
  <c r="N36" i="21"/>
  <c r="N38" i="21"/>
  <c r="N43" i="21"/>
  <c r="N44" i="21"/>
  <c r="N51" i="21"/>
  <c r="N27" i="21"/>
  <c r="N28" i="21"/>
  <c r="N29" i="21"/>
  <c r="N14" i="21"/>
  <c r="N64" i="21"/>
  <c r="N10" i="21"/>
  <c r="N45" i="21"/>
  <c r="N55" i="21"/>
  <c r="N9" i="21"/>
  <c r="N39" i="21"/>
  <c r="N46" i="21"/>
  <c r="N60" i="21"/>
  <c r="N11" i="21"/>
  <c r="N35" i="21"/>
  <c r="N47" i="21"/>
  <c r="N40" i="21"/>
  <c r="N42" i="21"/>
  <c r="N56" i="21"/>
  <c r="N65" i="21"/>
  <c r="N73" i="21"/>
  <c r="N67" i="21"/>
  <c r="N48" i="21"/>
  <c r="N49" i="21"/>
  <c r="N77" i="21"/>
  <c r="N78" i="21"/>
  <c r="N79" i="21"/>
  <c r="N57" i="21"/>
  <c r="N61" i="21"/>
  <c r="N52" i="21"/>
  <c r="N69" i="21"/>
  <c r="N74" i="21"/>
  <c r="N81" i="21"/>
  <c r="N82" i="21"/>
  <c r="N85" i="21"/>
  <c r="N86" i="21"/>
  <c r="N101" i="21"/>
  <c r="N87" i="21"/>
  <c r="N88" i="21"/>
  <c r="N68" i="21"/>
  <c r="N106" i="21"/>
  <c r="N83" i="21"/>
  <c r="N15" i="21"/>
  <c r="N58" i="21"/>
  <c r="N80" i="21"/>
  <c r="N76" i="21"/>
  <c r="N84" i="21"/>
  <c r="N94" i="21"/>
  <c r="N66" i="21"/>
  <c r="N70" i="21"/>
  <c r="N99" i="21"/>
  <c r="N100" i="21"/>
  <c r="N102" i="21"/>
  <c r="N103" i="21"/>
  <c r="N123" i="21"/>
  <c r="N24" i="21"/>
  <c r="N59" i="21"/>
  <c r="N107" i="21"/>
  <c r="N119" i="21"/>
  <c r="N112" i="21"/>
  <c r="N104" i="21"/>
  <c r="N53" i="21"/>
  <c r="N95" i="21"/>
  <c r="N132" i="21"/>
  <c r="N62" i="21"/>
  <c r="N96" i="21"/>
  <c r="N110" i="21"/>
  <c r="N115" i="21"/>
  <c r="N114" i="21"/>
  <c r="N120" i="21"/>
  <c r="N130" i="21"/>
  <c r="N89" i="21"/>
  <c r="N140" i="21"/>
  <c r="N16" i="21"/>
  <c r="N90" i="21"/>
  <c r="N105" i="21"/>
  <c r="N108" i="21"/>
  <c r="N109" i="21"/>
  <c r="N116" i="21"/>
  <c r="N117" i="21"/>
  <c r="N25" i="21"/>
  <c r="N50" i="21"/>
  <c r="N63" i="21"/>
  <c r="N124" i="21"/>
  <c r="N125" i="21"/>
  <c r="N141" i="21"/>
  <c r="N142" i="21"/>
  <c r="N75" i="21"/>
  <c r="N91" i="21"/>
  <c r="N97" i="21"/>
  <c r="N131" i="21"/>
  <c r="N145" i="21"/>
  <c r="N98" i="21"/>
  <c r="N155" i="21"/>
  <c r="N41" i="21"/>
  <c r="N71" i="21"/>
  <c r="N113" i="21"/>
  <c r="N121" i="21"/>
  <c r="N143" i="21"/>
  <c r="N157" i="21"/>
  <c r="N54" i="21"/>
  <c r="N111" i="21"/>
  <c r="N133" i="21"/>
  <c r="N146" i="21"/>
  <c r="N151" i="21"/>
  <c r="N148" i="21"/>
  <c r="N156" i="21"/>
  <c r="N176" i="21"/>
  <c r="N92" i="21"/>
  <c r="N128" i="21"/>
  <c r="N137" i="21"/>
  <c r="N153" i="21"/>
  <c r="N164" i="21"/>
  <c r="N165" i="21"/>
  <c r="N166" i="21"/>
  <c r="N170" i="21"/>
  <c r="N93" i="21"/>
  <c r="N129" i="21"/>
  <c r="N154" i="21"/>
  <c r="N72" i="21"/>
  <c r="N138" i="21"/>
  <c r="N144" i="21"/>
  <c r="N159" i="21"/>
  <c r="N160" i="21"/>
  <c r="N185" i="21"/>
  <c r="N152" i="21"/>
  <c r="N161" i="21"/>
  <c r="N167" i="21"/>
  <c r="N168" i="21"/>
  <c r="N177" i="21"/>
  <c r="N178" i="21"/>
  <c r="N186" i="21"/>
  <c r="N158" i="21"/>
  <c r="N134" i="21"/>
  <c r="N171" i="21"/>
  <c r="N179" i="21"/>
  <c r="N181" i="21"/>
  <c r="N12" i="21"/>
  <c r="N139" i="21"/>
  <c r="N191" i="21"/>
  <c r="N192" i="21"/>
  <c r="N193" i="21"/>
  <c r="N147" i="21"/>
  <c r="N150" i="21"/>
  <c r="N162" i="21"/>
  <c r="N187" i="21"/>
  <c r="N122" i="21"/>
  <c r="N219" i="21"/>
  <c r="N163" i="21"/>
  <c r="N200" i="21"/>
  <c r="N213" i="21"/>
  <c r="N225" i="21"/>
  <c r="N126" i="21"/>
  <c r="N214" i="21"/>
  <c r="N226" i="21"/>
  <c r="N169" i="21"/>
  <c r="N194" i="21"/>
  <c r="N199" i="21"/>
  <c r="N201" i="21"/>
  <c r="N216" i="21"/>
  <c r="N190" i="21"/>
  <c r="N207" i="21"/>
  <c r="N234" i="21"/>
  <c r="N182" i="21"/>
  <c r="N183" i="21"/>
  <c r="N184" i="21"/>
  <c r="N195" i="21"/>
  <c r="N227" i="21"/>
  <c r="N228" i="21"/>
  <c r="N172" i="21"/>
  <c r="N209" i="21"/>
  <c r="N205" i="21"/>
  <c r="N208" i="21"/>
  <c r="N173" i="21"/>
  <c r="N202" i="21"/>
  <c r="N210" i="21"/>
  <c r="N220" i="21"/>
  <c r="N221" i="21"/>
  <c r="N135" i="21"/>
  <c r="N188" i="21"/>
  <c r="N197" i="21"/>
  <c r="N211" i="21"/>
  <c r="N217" i="21"/>
  <c r="N238" i="21"/>
  <c r="N212" i="21"/>
  <c r="N218" i="21"/>
  <c r="N229" i="21"/>
  <c r="N232" i="21"/>
  <c r="N239" i="21"/>
  <c r="N240" i="21"/>
  <c r="N222" i="21"/>
  <c r="N235" i="21"/>
  <c r="N241" i="21"/>
  <c r="N242" i="21"/>
  <c r="N243" i="21"/>
  <c r="N246" i="21"/>
  <c r="N127" i="21"/>
  <c r="N174" i="21"/>
  <c r="N261" i="21"/>
  <c r="N252" i="21"/>
  <c r="N230" i="21"/>
  <c r="N256" i="21"/>
  <c r="N269" i="21"/>
  <c r="N271" i="21"/>
  <c r="N244" i="21"/>
  <c r="N253" i="21"/>
  <c r="N263" i="21"/>
  <c r="N268" i="21"/>
  <c r="N223" i="21"/>
  <c r="N118" i="21"/>
  <c r="N206" i="21"/>
  <c r="N233" i="21"/>
  <c r="N247" i="21"/>
  <c r="N272" i="21"/>
  <c r="N278" i="21"/>
  <c r="N237" i="21"/>
  <c r="N203" i="21"/>
  <c r="N279" i="21"/>
  <c r="N224" i="21"/>
  <c r="N264" i="21"/>
  <c r="N284" i="21"/>
  <c r="N248" i="21"/>
  <c r="N270" i="21"/>
  <c r="N290" i="21"/>
  <c r="N236" i="21"/>
  <c r="N257" i="21"/>
  <c r="N262" i="21"/>
  <c r="N265" i="21"/>
  <c r="N266" i="21"/>
  <c r="N273" i="21"/>
  <c r="N276" i="21"/>
  <c r="N249" i="21"/>
  <c r="N250" i="21"/>
  <c r="N280" i="21"/>
  <c r="N286" i="21"/>
  <c r="N302" i="21"/>
  <c r="N308" i="21"/>
  <c r="N254" i="21"/>
  <c r="N277" i="21"/>
  <c r="N282" i="21"/>
  <c r="N294" i="21"/>
  <c r="N258" i="21"/>
  <c r="N274" i="21"/>
  <c r="N296" i="21"/>
  <c r="N175" i="21"/>
  <c r="N283" i="21"/>
  <c r="N291" i="21"/>
  <c r="N309" i="21"/>
  <c r="N288" i="21"/>
  <c r="N297" i="21"/>
  <c r="N303" i="21"/>
  <c r="N304" i="21"/>
  <c r="N329" i="21"/>
  <c r="N245" i="21"/>
  <c r="N215" i="21"/>
  <c r="N287" i="21"/>
  <c r="N204" i="21"/>
  <c r="N275" i="21"/>
  <c r="N292" i="21"/>
  <c r="N315" i="21"/>
  <c r="N326" i="21"/>
  <c r="N189" i="21"/>
  <c r="N310" i="21"/>
  <c r="N333" i="21"/>
  <c r="N180" i="21"/>
  <c r="N298" i="21"/>
  <c r="N299" i="21"/>
  <c r="N311" i="21"/>
  <c r="N327" i="21"/>
  <c r="N339" i="21"/>
  <c r="N325" i="21"/>
  <c r="N316" i="21"/>
  <c r="N259" i="21"/>
  <c r="N260" i="21"/>
  <c r="N295" i="21"/>
  <c r="N328" i="21"/>
  <c r="N330" i="21"/>
  <c r="N334" i="21"/>
  <c r="N345" i="21"/>
  <c r="N267" i="21"/>
  <c r="N317" i="21"/>
  <c r="N331" i="21"/>
  <c r="N340" i="21"/>
  <c r="N196" i="21"/>
  <c r="N305" i="21"/>
  <c r="N335" i="21"/>
  <c r="N341" i="21"/>
  <c r="N336" i="21"/>
  <c r="N281" i="21"/>
  <c r="N342" i="21"/>
  <c r="N346" i="21"/>
  <c r="N347" i="21"/>
  <c r="N348" i="21"/>
  <c r="N351" i="21"/>
  <c r="N355" i="21"/>
  <c r="N149" i="21"/>
  <c r="N300" i="21"/>
  <c r="N306" i="21"/>
  <c r="N312" i="21"/>
  <c r="N343" i="21"/>
  <c r="N255" i="21"/>
  <c r="N318" i="21"/>
  <c r="N350" i="21"/>
  <c r="N344" i="21"/>
  <c r="N349" i="21"/>
  <c r="N359" i="21"/>
  <c r="N383" i="21"/>
  <c r="N319" i="21"/>
  <c r="N353" i="21"/>
  <c r="N370" i="21"/>
  <c r="N378" i="21"/>
  <c r="N352" i="21"/>
  <c r="N371" i="21"/>
  <c r="N397" i="21"/>
  <c r="N307" i="21"/>
  <c r="N337" i="21"/>
  <c r="N372" i="21"/>
  <c r="N373" i="21"/>
  <c r="N406" i="21"/>
  <c r="N396" i="21"/>
  <c r="N321" i="21"/>
  <c r="N320" i="21"/>
  <c r="N358" i="21"/>
  <c r="N360" i="21"/>
  <c r="N364" i="21"/>
  <c r="N365" i="21"/>
  <c r="N384" i="21"/>
  <c r="N301" i="21"/>
  <c r="N356" i="21"/>
  <c r="N361" i="21"/>
  <c r="N375" i="21"/>
  <c r="N388" i="21"/>
  <c r="N389" i="21"/>
  <c r="N393" i="21"/>
  <c r="N394" i="21"/>
  <c r="N398" i="21"/>
  <c r="N399" i="21"/>
  <c r="N400" i="21"/>
  <c r="N418" i="21"/>
  <c r="N313" i="21"/>
  <c r="N401" i="21"/>
  <c r="N293" i="21"/>
  <c r="N374" i="21"/>
  <c r="N289" i="21"/>
  <c r="N323" i="21"/>
  <c r="N376" i="21"/>
  <c r="N377" i="21"/>
  <c r="N410" i="21"/>
  <c r="N420" i="21"/>
  <c r="N438" i="21"/>
  <c r="N362" i="21"/>
  <c r="N366" i="21"/>
  <c r="N385" i="21"/>
  <c r="N386" i="21"/>
  <c r="N402" i="21"/>
  <c r="N411" i="21"/>
  <c r="N390" i="21"/>
  <c r="N419" i="21"/>
  <c r="N391" i="21"/>
  <c r="N409" i="21"/>
  <c r="N354" i="21"/>
  <c r="N412" i="21"/>
  <c r="N414" i="21"/>
  <c r="N324" i="21"/>
  <c r="N413" i="21"/>
  <c r="N423" i="21"/>
  <c r="N431" i="21"/>
  <c r="N357" i="21"/>
  <c r="N421" i="21"/>
  <c r="N422" i="21"/>
  <c r="N439" i="21"/>
  <c r="N379" i="21"/>
  <c r="N446" i="21"/>
  <c r="N453" i="21"/>
  <c r="N363" i="21"/>
  <c r="N415" i="21"/>
  <c r="N450" i="21"/>
  <c r="N338" i="21"/>
  <c r="N403" i="21"/>
  <c r="N441" i="21"/>
  <c r="N426" i="21"/>
  <c r="N427" i="21"/>
  <c r="N429" i="21"/>
  <c r="N440" i="21"/>
  <c r="N443" i="21"/>
  <c r="N444" i="21"/>
  <c r="N456" i="21"/>
  <c r="N457" i="21"/>
  <c r="N332" i="21"/>
  <c r="N367" i="21"/>
  <c r="N430" i="21"/>
  <c r="N442" i="21"/>
  <c r="N458" i="21"/>
  <c r="N466" i="21"/>
  <c r="N478" i="21"/>
  <c r="N136" i="21"/>
  <c r="N462" i="21"/>
  <c r="N424" i="21"/>
  <c r="N455" i="21"/>
  <c r="N416" i="21"/>
  <c r="N368" i="21"/>
  <c r="N404" i="21"/>
  <c r="N432" i="21"/>
  <c r="N433" i="21"/>
  <c r="N405" i="21"/>
  <c r="N454" i="21"/>
  <c r="N491" i="21"/>
  <c r="N493" i="21"/>
  <c r="N494" i="21"/>
  <c r="N434" i="21"/>
  <c r="N484" i="21"/>
  <c r="N467" i="21"/>
  <c r="N509" i="21"/>
  <c r="N380" i="21"/>
  <c r="N387" i="21"/>
  <c r="N459" i="21"/>
  <c r="N461" i="21"/>
  <c r="N510" i="21"/>
  <c r="N463" i="21"/>
  <c r="N511" i="21"/>
  <c r="N512" i="21"/>
  <c r="N522" i="21"/>
  <c r="N523" i="21"/>
  <c r="N537" i="21"/>
  <c r="N479" i="21"/>
  <c r="N485" i="21"/>
  <c r="N495" i="21"/>
  <c r="N500" i="21"/>
  <c r="N538" i="21"/>
  <c r="N369" i="21"/>
  <c r="N460" i="21"/>
  <c r="N468" i="21"/>
  <c r="N480" i="21"/>
  <c r="N481" i="21"/>
  <c r="N486" i="21"/>
  <c r="N501" i="21"/>
  <c r="N502" i="21"/>
  <c r="N521" i="21"/>
  <c r="N535" i="21"/>
  <c r="N536" i="21"/>
  <c r="N487" i="21"/>
  <c r="N496" i="21"/>
  <c r="N611" i="21"/>
  <c r="N198" i="21"/>
  <c r="N231" i="21"/>
  <c r="N251" i="21"/>
  <c r="N497" i="21"/>
  <c r="N498" i="21"/>
  <c r="N503" i="21"/>
  <c r="N555" i="21"/>
  <c r="N513" i="21"/>
  <c r="N514" i="21"/>
  <c r="N556" i="21"/>
  <c r="N596" i="21"/>
  <c r="N612" i="21"/>
  <c r="N425" i="21"/>
  <c r="N428" i="21"/>
  <c r="N435" i="21"/>
  <c r="N515" i="21"/>
  <c r="N524" i="21"/>
  <c r="N526" i="21"/>
  <c r="N539" i="21"/>
  <c r="N597" i="21"/>
  <c r="N620" i="21"/>
  <c r="N472" i="21"/>
  <c r="N525" i="21"/>
  <c r="N598" i="21"/>
  <c r="N619" i="21"/>
  <c r="N417" i="21"/>
  <c r="N533" i="21"/>
  <c r="N436" i="21"/>
  <c r="N437" i="21"/>
  <c r="N473" i="21"/>
  <c r="N492" i="21"/>
  <c r="N534" i="21"/>
  <c r="N548" i="21"/>
  <c r="N448" i="21"/>
  <c r="N464" i="21"/>
  <c r="N465" i="21"/>
  <c r="N482" i="21"/>
  <c r="N547" i="21"/>
  <c r="N591" i="21"/>
  <c r="N595" i="21"/>
  <c r="N452" i="21"/>
  <c r="N469" i="21"/>
  <c r="N504" i="21"/>
  <c r="N516" i="21"/>
  <c r="N540" i="21"/>
  <c r="N599" i="21"/>
  <c r="N600" i="21"/>
  <c r="N625" i="21"/>
  <c r="N285" i="21"/>
  <c r="N381" i="21"/>
  <c r="N445" i="21"/>
  <c r="N488" i="21"/>
  <c r="N505" i="21"/>
  <c r="N549" i="21"/>
  <c r="N624" i="21"/>
  <c r="N626" i="21"/>
  <c r="N634" i="21"/>
  <c r="N635" i="21"/>
  <c r="N636" i="21"/>
  <c r="N637" i="21"/>
  <c r="N647" i="21"/>
  <c r="N587" i="21"/>
  <c r="N633" i="21"/>
  <c r="N527" i="21"/>
  <c r="N588" i="21"/>
  <c r="N470" i="21"/>
  <c r="N507" i="21"/>
  <c r="N517" i="21"/>
  <c r="N518" i="21"/>
  <c r="N528" i="21"/>
  <c r="N542" i="21"/>
  <c r="N613" i="21"/>
  <c r="N614" i="21"/>
  <c r="N627" i="21"/>
  <c r="N653" i="21"/>
  <c r="N654" i="21"/>
  <c r="N655" i="21"/>
  <c r="N601" i="21"/>
  <c r="N638" i="21"/>
  <c r="N640" i="21"/>
  <c r="N602" i="21"/>
  <c r="N615" i="21"/>
  <c r="N639" i="21"/>
  <c r="N659" i="21"/>
  <c r="N663" i="21"/>
  <c r="N474" i="21"/>
  <c r="N529" i="21"/>
  <c r="N621" i="21"/>
  <c r="N641" i="21"/>
  <c r="N648" i="21"/>
  <c r="N658" i="21"/>
  <c r="N489" i="21"/>
  <c r="N506" i="21"/>
  <c r="N541" i="21"/>
  <c r="N550" i="21"/>
  <c r="N622" i="21"/>
  <c r="N656" i="21"/>
  <c r="N670" i="21"/>
  <c r="N314" i="21"/>
  <c r="N395" i="21"/>
  <c r="N475" i="21"/>
  <c r="N543" i="21"/>
  <c r="N589" i="21"/>
  <c r="N687" i="21"/>
  <c r="N530" i="21"/>
  <c r="N551" i="21"/>
  <c r="N660" i="21"/>
  <c r="N476" i="21"/>
  <c r="N657" i="21"/>
  <c r="N661" i="21"/>
  <c r="N698" i="21"/>
  <c r="N688" i="21"/>
  <c r="N592" i="21"/>
  <c r="N519" i="21"/>
  <c r="N552" i="21"/>
  <c r="N664" i="21"/>
  <c r="N677" i="21"/>
  <c r="N699" i="21"/>
  <c r="N707" i="21"/>
  <c r="N708" i="21"/>
  <c r="N709" i="21"/>
  <c r="N407" i="21"/>
  <c r="N593" i="21"/>
  <c r="N603" i="21"/>
  <c r="N604" i="21"/>
  <c r="N616" i="21"/>
  <c r="N678" i="21"/>
  <c r="N701" i="21"/>
  <c r="N719" i="21"/>
  <c r="N642" i="21"/>
  <c r="N666" i="21"/>
  <c r="N671" i="21"/>
  <c r="N673" i="21"/>
  <c r="N689" i="21"/>
  <c r="N690" i="21"/>
  <c r="N702" i="21"/>
  <c r="N723" i="21"/>
  <c r="N737" i="21"/>
  <c r="N605" i="21"/>
  <c r="N629" i="21"/>
  <c r="N649" i="21"/>
  <c r="N700" i="21"/>
  <c r="N710" i="21"/>
  <c r="N724" i="21"/>
  <c r="N751" i="21"/>
  <c r="N665" i="21"/>
  <c r="N736" i="21"/>
  <c r="N544" i="21"/>
  <c r="N617" i="21"/>
  <c r="N628" i="21"/>
  <c r="N643" i="21"/>
  <c r="N685" i="21"/>
  <c r="N771" i="21"/>
  <c r="N490" i="21"/>
  <c r="N606" i="21"/>
  <c r="N679" i="21"/>
  <c r="N680" i="21"/>
  <c r="N686" i="21"/>
  <c r="N691" i="21"/>
  <c r="N692" i="21"/>
  <c r="N712" i="21"/>
  <c r="N607" i="21"/>
  <c r="N630" i="21"/>
  <c r="N703" i="21"/>
  <c r="N758" i="21"/>
  <c r="N623" i="21"/>
  <c r="N650" i="21"/>
  <c r="N667" i="21"/>
  <c r="N668" i="21"/>
  <c r="N752" i="21"/>
  <c r="N785" i="21"/>
  <c r="N795" i="21"/>
  <c r="N447" i="21"/>
  <c r="N693" i="21"/>
  <c r="N713" i="21"/>
  <c r="N392" i="21"/>
  <c r="N814" i="21"/>
  <c r="N531" i="21"/>
  <c r="N557" i="21"/>
  <c r="N644" i="21"/>
  <c r="N669" i="21"/>
  <c r="N695" i="21"/>
  <c r="N730" i="21"/>
  <c r="N738" i="21"/>
  <c r="N739" i="21"/>
  <c r="N740" i="21"/>
  <c r="N796" i="21"/>
  <c r="N802" i="21"/>
  <c r="N471" i="21"/>
  <c r="N508" i="21"/>
  <c r="N725" i="21"/>
  <c r="N753" i="21"/>
  <c r="N765" i="21"/>
  <c r="N797" i="21"/>
  <c r="N499" i="21"/>
  <c r="N618" i="21"/>
  <c r="N674" i="21"/>
  <c r="N681" i="21"/>
  <c r="N731" i="21"/>
  <c r="N803" i="21"/>
  <c r="N520" i="21"/>
  <c r="N532" i="21"/>
  <c r="N558" i="21"/>
  <c r="N682" i="21"/>
  <c r="N714" i="21"/>
  <c r="N741" i="21"/>
  <c r="N754" i="21"/>
  <c r="N772" i="21"/>
  <c r="N773" i="21"/>
  <c r="N774" i="21"/>
  <c r="N786" i="21"/>
  <c r="N804" i="21"/>
  <c r="N812" i="21"/>
  <c r="N694" i="21"/>
  <c r="N729" i="21"/>
  <c r="N608" i="21"/>
  <c r="N645" i="21"/>
  <c r="N759" i="21"/>
  <c r="N760" i="21"/>
  <c r="N766" i="21"/>
  <c r="N775" i="21"/>
  <c r="N798" i="21"/>
  <c r="N815" i="21"/>
  <c r="N816" i="21"/>
  <c r="N696" i="21"/>
  <c r="N704" i="21"/>
  <c r="N720" i="21"/>
  <c r="N742" i="21"/>
  <c r="N755" i="21"/>
  <c r="N805" i="21"/>
  <c r="N806" i="21"/>
  <c r="N807" i="21"/>
  <c r="N675" i="21"/>
  <c r="N776" i="21"/>
  <c r="N794" i="21"/>
  <c r="N818" i="21"/>
  <c r="N831" i="21"/>
  <c r="N609" i="21"/>
  <c r="N761" i="21"/>
  <c r="N762" i="21"/>
  <c r="N787" i="21"/>
  <c r="N832" i="21"/>
  <c r="N842" i="21"/>
  <c r="N843" i="21"/>
  <c r="N631" i="21"/>
  <c r="N882" i="21"/>
  <c r="N817" i="21"/>
  <c r="N451" i="21"/>
  <c r="N715" i="21"/>
  <c r="N744" i="21"/>
  <c r="N781" i="21"/>
  <c r="N788" i="21"/>
  <c r="N477" i="21"/>
  <c r="N553" i="21"/>
  <c r="N711" i="21"/>
  <c r="N767" i="21"/>
  <c r="N830" i="21"/>
  <c r="N322" i="21"/>
  <c r="N449" i="21"/>
  <c r="N545" i="21"/>
  <c r="N743" i="21"/>
  <c r="N745" i="21"/>
  <c r="N779" i="21"/>
  <c r="N780" i="21"/>
  <c r="N851" i="21"/>
  <c r="N864" i="21"/>
  <c r="N813" i="21"/>
  <c r="N590" i="21"/>
  <c r="N777" i="21"/>
  <c r="N778" i="21"/>
  <c r="N863" i="21"/>
  <c r="N883" i="21"/>
  <c r="N554" i="21"/>
  <c r="N559" i="21"/>
  <c r="N560" i="21"/>
  <c r="N561" i="21"/>
  <c r="N562" i="21"/>
  <c r="N563" i="21"/>
  <c r="N564" i="21"/>
  <c r="N732" i="21"/>
  <c r="N746" i="21"/>
  <c r="N768" i="21"/>
  <c r="N565" i="21"/>
  <c r="N566" i="21"/>
  <c r="N567" i="21"/>
  <c r="N568" i="21"/>
  <c r="N569" i="21"/>
  <c r="N570" i="21"/>
  <c r="N571" i="21"/>
  <c r="N572" i="21"/>
  <c r="N852" i="21"/>
  <c r="N716" i="21"/>
  <c r="N782" i="21"/>
  <c r="N789" i="21"/>
  <c r="N808" i="21"/>
  <c r="N833" i="21"/>
  <c r="N819" i="21"/>
  <c r="N838" i="21"/>
  <c r="N865" i="21"/>
  <c r="N907" i="21"/>
  <c r="N382" i="21"/>
  <c r="N573" i="21"/>
  <c r="N574" i="21"/>
  <c r="N575" i="21"/>
  <c r="N576" i="21"/>
  <c r="N577" i="21"/>
  <c r="N578" i="21"/>
  <c r="N646" i="21"/>
  <c r="N651" i="21"/>
  <c r="N726" i="21"/>
  <c r="N763" i="21"/>
  <c r="N809" i="21"/>
  <c r="N810" i="21"/>
  <c r="N821" i="21"/>
  <c r="N839" i="21"/>
  <c r="N862" i="21"/>
  <c r="N866" i="21"/>
  <c r="N916" i="21"/>
  <c r="N579" i="21"/>
  <c r="N580" i="21"/>
  <c r="N581" i="21"/>
  <c r="N582" i="21"/>
  <c r="N583" i="21"/>
  <c r="N584" i="21"/>
  <c r="N585" i="21"/>
  <c r="N586" i="21"/>
  <c r="N756" i="21"/>
  <c r="N867" i="21"/>
  <c r="N884" i="21"/>
  <c r="N917" i="21"/>
  <c r="N934" i="21"/>
  <c r="N783" i="21"/>
  <c r="N799" i="21"/>
  <c r="N822" i="21"/>
  <c r="N840" i="21"/>
  <c r="N868" i="21"/>
  <c r="N909" i="21"/>
  <c r="N727" i="21"/>
  <c r="N820" i="21"/>
  <c r="N823" i="21"/>
  <c r="N844" i="21"/>
  <c r="N891" i="21"/>
  <c r="N908" i="21"/>
  <c r="N970" i="21"/>
  <c r="N697" i="21"/>
  <c r="N717" i="21"/>
  <c r="N829" i="21"/>
  <c r="N875" i="21"/>
  <c r="N902" i="21"/>
  <c r="N408" i="21"/>
  <c r="N728" i="21"/>
  <c r="N733" i="21"/>
  <c r="N793" i="21"/>
  <c r="N841" i="21"/>
  <c r="N876" i="21"/>
  <c r="N886" i="21"/>
  <c r="N887" i="21"/>
  <c r="N893" i="21"/>
  <c r="N905" i="21"/>
  <c r="N947" i="21"/>
  <c r="N978" i="21"/>
  <c r="N662" i="21"/>
  <c r="N676" i="21"/>
  <c r="N930" i="21"/>
  <c r="N959" i="21"/>
  <c r="N790" i="21"/>
  <c r="N800" i="21"/>
  <c r="N845" i="21"/>
  <c r="N877" i="21"/>
  <c r="N885" i="21"/>
  <c r="N918" i="21"/>
  <c r="N919" i="21"/>
  <c r="N940" i="21"/>
  <c r="N941" i="21"/>
  <c r="N953" i="21"/>
  <c r="N672" i="21"/>
  <c r="N834" i="21"/>
  <c r="N835" i="21"/>
  <c r="N853" i="21"/>
  <c r="N888" i="21"/>
  <c r="N935" i="21"/>
  <c r="N954" i="21"/>
  <c r="N705" i="21"/>
  <c r="N892" i="21"/>
  <c r="N769" i="21"/>
  <c r="N784" i="21"/>
  <c r="N904" i="21"/>
  <c r="N976" i="21"/>
  <c r="N973" i="21"/>
  <c r="N610" i="21"/>
  <c r="N801" i="21"/>
  <c r="N747" i="21"/>
  <c r="N894" i="21"/>
  <c r="N895" i="21"/>
  <c r="N896" i="21"/>
  <c r="N942" i="21"/>
  <c r="N955" i="21"/>
  <c r="N683" i="21"/>
  <c r="N869" i="21"/>
  <c r="N870" i="21"/>
  <c r="N871" i="21"/>
  <c r="N910" i="21"/>
  <c r="N791" i="21"/>
  <c r="N825" i="21"/>
  <c r="N920" i="21"/>
  <c r="N964" i="21"/>
  <c r="N965" i="21"/>
  <c r="N966" i="21"/>
  <c r="N927" i="21"/>
  <c r="N652" i="21"/>
  <c r="N684" i="21"/>
  <c r="N824" i="21"/>
  <c r="N836" i="21"/>
  <c r="N846" i="21"/>
  <c r="N847" i="21"/>
  <c r="N872" i="21"/>
  <c r="N873" i="21"/>
  <c r="N931" i="21"/>
  <c r="N943" i="21"/>
  <c r="N991" i="21"/>
  <c r="N748" i="21"/>
  <c r="N770" i="21"/>
  <c r="N878" i="21"/>
  <c r="N897" i="21"/>
  <c r="N936" i="21"/>
  <c r="N1000" i="21"/>
  <c r="N1001" i="21"/>
  <c r="N889" i="21"/>
  <c r="N911" i="21"/>
  <c r="N948" i="21"/>
  <c r="N994" i="21"/>
  <c r="N921" i="21"/>
  <c r="N898" i="21"/>
  <c r="N811" i="21"/>
  <c r="N749" i="21"/>
  <c r="N764" i="21"/>
  <c r="N792" i="21"/>
  <c r="N879" i="21"/>
  <c r="N979" i="21"/>
  <c r="N980" i="21"/>
  <c r="N981" i="21"/>
  <c r="N928" i="21"/>
  <c r="N960" i="21"/>
  <c r="N961" i="21"/>
  <c r="N962" i="21"/>
  <c r="N989" i="21"/>
  <c r="N826" i="21"/>
  <c r="N827" i="21"/>
  <c r="N890" i="21"/>
  <c r="N483" i="21"/>
  <c r="N546" i="21"/>
  <c r="N734" i="21"/>
  <c r="N913" i="21"/>
  <c r="N944" i="21"/>
  <c r="N963" i="21"/>
  <c r="N996" i="21"/>
  <c r="N912" i="21"/>
  <c r="N967" i="21"/>
  <c r="N721" i="21"/>
  <c r="N899" i="21"/>
  <c r="N988" i="21"/>
  <c r="N735" i="21"/>
  <c r="N848" i="21"/>
  <c r="N952" i="21"/>
  <c r="N974" i="21"/>
  <c r="N982" i="21"/>
  <c r="N995" i="21"/>
  <c r="N880" i="21"/>
  <c r="N914" i="21"/>
  <c r="N922" i="21"/>
  <c r="N932" i="21"/>
  <c r="N949" i="21"/>
  <c r="N956" i="21"/>
  <c r="N999" i="21"/>
  <c r="N855" i="21"/>
  <c r="N992" i="21"/>
  <c r="N757" i="21"/>
  <c r="N849" i="21"/>
  <c r="N923" i="21"/>
  <c r="N971" i="21"/>
  <c r="N906" i="21"/>
  <c r="N854" i="21"/>
  <c r="N856" i="21"/>
  <c r="N857" i="21"/>
  <c r="N858" i="21"/>
  <c r="N945" i="21"/>
  <c r="N900" i="21"/>
  <c r="N957" i="21"/>
  <c r="N983" i="21"/>
  <c r="N984" i="21"/>
  <c r="N722" i="21"/>
  <c r="N937" i="21"/>
  <c r="N975" i="21"/>
  <c r="N938" i="21"/>
  <c r="N990" i="21"/>
  <c r="N859" i="21"/>
  <c r="N951" i="21"/>
  <c r="N997" i="21"/>
  <c r="N915" i="21"/>
  <c r="N958" i="21"/>
  <c r="N985" i="21"/>
  <c r="N924" i="21"/>
  <c r="N993" i="21"/>
  <c r="N718" i="21"/>
  <c r="N750" i="21"/>
  <c r="N986" i="21"/>
  <c r="N998" i="21"/>
  <c r="N925" i="21"/>
  <c r="N933" i="21"/>
  <c r="N946" i="21"/>
  <c r="N850" i="21"/>
  <c r="N968" i="21"/>
  <c r="N837" i="21"/>
  <c r="N860" i="21"/>
  <c r="N926" i="21"/>
  <c r="N987" i="21"/>
  <c r="N950" i="21"/>
  <c r="N828" i="21"/>
  <c r="N861" i="21"/>
  <c r="N874" i="21"/>
  <c r="N939" i="21"/>
  <c r="N881" i="21"/>
  <c r="N929" i="21"/>
  <c r="N632" i="21"/>
  <c r="N972" i="21"/>
  <c r="N903" i="21"/>
  <c r="N706" i="21"/>
  <c r="N594" i="21"/>
  <c r="N969" i="21"/>
  <c r="N977" i="21"/>
  <c r="N901" i="21"/>
  <c r="Q334" i="21"/>
  <c r="Q368" i="21"/>
  <c r="Q369" i="21"/>
  <c r="Q405" i="21"/>
  <c r="Q410" i="21"/>
  <c r="Q417" i="21"/>
  <c r="Q431" i="21"/>
  <c r="Q434" i="21"/>
  <c r="Q438" i="21"/>
  <c r="Q439" i="21"/>
  <c r="Q444" i="21"/>
  <c r="Q481" i="21"/>
  <c r="Q485" i="21"/>
  <c r="Q492" i="21"/>
  <c r="Q500" i="21"/>
  <c r="Q501" i="21"/>
  <c r="Q520" i="21"/>
  <c r="Q523" i="21"/>
  <c r="Q525" i="21"/>
  <c r="Q529" i="21"/>
  <c r="Q555" i="21"/>
  <c r="Q563" i="21"/>
  <c r="Q567" i="21"/>
  <c r="Q572" i="21"/>
  <c r="Q609" i="21"/>
  <c r="Q623" i="21"/>
  <c r="Q639" i="21"/>
  <c r="Q705" i="21"/>
  <c r="Q711" i="21"/>
  <c r="Q744" i="21"/>
  <c r="Q755" i="21"/>
  <c r="Q765" i="21"/>
  <c r="Q766" i="21"/>
  <c r="Q767" i="21"/>
  <c r="Q768" i="21"/>
  <c r="Q819" i="21"/>
  <c r="Q829" i="21"/>
  <c r="Q832" i="21"/>
  <c r="Q878" i="21"/>
  <c r="Q950" i="21"/>
  <c r="Q977" i="21"/>
  <c r="O2" i="21" a="1"/>
  <c r="O2" i="21" s="1"/>
  <c r="P2" i="21" s="1"/>
  <c r="O3" i="21" a="1"/>
  <c r="O3" i="21" s="1"/>
  <c r="P3" i="21" s="1"/>
  <c r="O4" i="21" a="1"/>
  <c r="O4" i="21" s="1"/>
  <c r="P4" i="21" s="1"/>
  <c r="O5" i="21" a="1"/>
  <c r="O5" i="21" s="1"/>
  <c r="P5" i="21" s="1"/>
  <c r="O6" i="21" a="1"/>
  <c r="O6" i="21" s="1"/>
  <c r="P6" i="21" s="1"/>
  <c r="O7" i="21" a="1"/>
  <c r="O7" i="21" s="1"/>
  <c r="P7" i="21" s="1"/>
  <c r="O8" i="21" a="1"/>
  <c r="O8" i="21" s="1"/>
  <c r="P8" i="21" s="1"/>
  <c r="O9" i="21" a="1"/>
  <c r="O9" i="21" s="1"/>
  <c r="P9" i="21" s="1"/>
  <c r="O10" i="21" a="1"/>
  <c r="O10" i="21" s="1"/>
  <c r="P10" i="21" s="1"/>
  <c r="O11" i="21" a="1"/>
  <c r="O11" i="21" s="1"/>
  <c r="P11" i="21" s="1"/>
  <c r="O12" i="21" a="1"/>
  <c r="O12" i="21" s="1"/>
  <c r="P12" i="21" s="1"/>
  <c r="S12" i="21" s="1"/>
  <c r="O13" i="21" a="1"/>
  <c r="O13" i="21" s="1"/>
  <c r="P13" i="21" s="1"/>
  <c r="O14" i="21" a="1"/>
  <c r="O14" i="21" s="1"/>
  <c r="P14" i="21" s="1"/>
  <c r="O15" i="21" a="1"/>
  <c r="O15" i="21" s="1"/>
  <c r="P15" i="21" s="1"/>
  <c r="O16" i="21" a="1"/>
  <c r="O16" i="21" s="1"/>
  <c r="P16" i="21" s="1"/>
  <c r="O17" i="21" a="1"/>
  <c r="O17" i="21" s="1"/>
  <c r="P17" i="21" s="1"/>
  <c r="O18" i="21" a="1"/>
  <c r="O18" i="21" s="1"/>
  <c r="P18" i="21" s="1"/>
  <c r="O19" i="21" a="1"/>
  <c r="O19" i="21" s="1"/>
  <c r="P19" i="21" s="1"/>
  <c r="O20" i="21" a="1"/>
  <c r="O20" i="21" s="1"/>
  <c r="P20" i="21" s="1"/>
  <c r="O21" i="21" a="1"/>
  <c r="O21" i="21" s="1"/>
  <c r="P21" i="21" s="1"/>
  <c r="O22" i="21" a="1"/>
  <c r="O22" i="21" s="1"/>
  <c r="P22" i="21" s="1"/>
  <c r="O23" i="21" a="1"/>
  <c r="O23" i="21" s="1"/>
  <c r="P23" i="21" s="1"/>
  <c r="O24" i="21" a="1"/>
  <c r="O24" i="21" s="1"/>
  <c r="P24" i="21" s="1"/>
  <c r="O25" i="21" a="1"/>
  <c r="O25" i="21" s="1"/>
  <c r="P25" i="21" s="1"/>
  <c r="O26" i="21" a="1"/>
  <c r="O26" i="21" s="1"/>
  <c r="P26" i="21" s="1"/>
  <c r="O27" i="21" a="1"/>
  <c r="O27" i="21" s="1"/>
  <c r="P27" i="21" s="1"/>
  <c r="O28" i="21" a="1"/>
  <c r="O28" i="21" s="1"/>
  <c r="P28" i="21" s="1"/>
  <c r="S28" i="21" s="1"/>
  <c r="O29" i="21" a="1"/>
  <c r="O29" i="21" s="1"/>
  <c r="P29" i="21" s="1"/>
  <c r="O30" i="21" a="1"/>
  <c r="O30" i="21" s="1"/>
  <c r="P30" i="21" s="1"/>
  <c r="O31" i="21" a="1"/>
  <c r="O31" i="21" s="1"/>
  <c r="P31" i="21" s="1"/>
  <c r="O32" i="21" a="1"/>
  <c r="O32" i="21" s="1"/>
  <c r="P32" i="21" s="1"/>
  <c r="O33" i="21" a="1"/>
  <c r="O33" i="21" s="1"/>
  <c r="P33" i="21" s="1"/>
  <c r="O34" i="21" a="1"/>
  <c r="O34" i="21" s="1"/>
  <c r="P34" i="21" s="1"/>
  <c r="O35" i="21" a="1"/>
  <c r="O35" i="21" s="1"/>
  <c r="P35" i="21" s="1"/>
  <c r="O36" i="21" a="1"/>
  <c r="O36" i="21" s="1"/>
  <c r="P36" i="21" s="1"/>
  <c r="O37" i="21" a="1"/>
  <c r="O37" i="21" s="1"/>
  <c r="P37" i="21" s="1"/>
  <c r="O38" i="21" a="1"/>
  <c r="O38" i="21" s="1"/>
  <c r="P38" i="21" s="1"/>
  <c r="O39" i="21" a="1"/>
  <c r="O39" i="21" s="1"/>
  <c r="P39" i="21" s="1"/>
  <c r="O40" i="21" a="1"/>
  <c r="O40" i="21" s="1"/>
  <c r="P40" i="21" s="1"/>
  <c r="O41" i="21" a="1"/>
  <c r="O41" i="21" s="1"/>
  <c r="P41" i="21" s="1"/>
  <c r="O42" i="21" a="1"/>
  <c r="O42" i="21" s="1"/>
  <c r="P42" i="21" s="1"/>
  <c r="O43" i="21" a="1"/>
  <c r="O43" i="21" s="1"/>
  <c r="P43" i="21" s="1"/>
  <c r="O44" i="21" a="1"/>
  <c r="O44" i="21" s="1"/>
  <c r="P44" i="21" s="1"/>
  <c r="O45" i="21" a="1"/>
  <c r="O45" i="21" s="1"/>
  <c r="P45" i="21" s="1"/>
  <c r="O46" i="21" a="1"/>
  <c r="O46" i="21" s="1"/>
  <c r="P46" i="21" s="1"/>
  <c r="O47" i="21" a="1"/>
  <c r="O47" i="21" s="1"/>
  <c r="P47" i="21" s="1"/>
  <c r="O48" i="21" a="1"/>
  <c r="O48" i="21" s="1"/>
  <c r="P48" i="21" s="1"/>
  <c r="O49" i="21" a="1"/>
  <c r="O49" i="21" s="1"/>
  <c r="P49" i="21" s="1"/>
  <c r="O50" i="21" a="1"/>
  <c r="O50" i="21" s="1"/>
  <c r="P50" i="21" s="1"/>
  <c r="O51" i="21" a="1"/>
  <c r="O51" i="21" s="1"/>
  <c r="P51" i="21" s="1"/>
  <c r="O52" i="21" a="1"/>
  <c r="O52" i="21" s="1"/>
  <c r="P52" i="21" s="1"/>
  <c r="O53" i="21" a="1"/>
  <c r="O53" i="21" s="1"/>
  <c r="P53" i="21" s="1"/>
  <c r="O54" i="21" a="1"/>
  <c r="O54" i="21" s="1"/>
  <c r="P54" i="21" s="1"/>
  <c r="O55" i="21" a="1"/>
  <c r="O55" i="21" s="1"/>
  <c r="P55" i="21" s="1"/>
  <c r="O56" i="21" a="1"/>
  <c r="O56" i="21" s="1"/>
  <c r="P56" i="21" s="1"/>
  <c r="O57" i="21" a="1"/>
  <c r="O57" i="21" s="1"/>
  <c r="P57" i="21" s="1"/>
  <c r="O58" i="21" a="1"/>
  <c r="O58" i="21" s="1"/>
  <c r="P58" i="21" s="1"/>
  <c r="O59" i="21" a="1"/>
  <c r="O59" i="21" s="1"/>
  <c r="P59" i="21" s="1"/>
  <c r="O60" i="21" a="1"/>
  <c r="O60" i="21" s="1"/>
  <c r="P60" i="21" s="1"/>
  <c r="O61" i="21" a="1"/>
  <c r="O61" i="21" s="1"/>
  <c r="P61" i="21" s="1"/>
  <c r="O62" i="21" a="1"/>
  <c r="O62" i="21" s="1"/>
  <c r="P62" i="21" s="1"/>
  <c r="O63" i="21" a="1"/>
  <c r="O63" i="21" s="1"/>
  <c r="P63" i="21" s="1"/>
  <c r="O64" i="21" a="1"/>
  <c r="O64" i="21" s="1"/>
  <c r="P64" i="21" s="1"/>
  <c r="O65" i="21" a="1"/>
  <c r="O65" i="21" s="1"/>
  <c r="P65" i="21" s="1"/>
  <c r="O66" i="21" a="1"/>
  <c r="O66" i="21" s="1"/>
  <c r="P66" i="21" s="1"/>
  <c r="O67" i="21" a="1"/>
  <c r="O67" i="21" s="1"/>
  <c r="P67" i="21" s="1"/>
  <c r="O68" i="21" a="1"/>
  <c r="O68" i="21" s="1"/>
  <c r="P68" i="21" s="1"/>
  <c r="O69" i="21" a="1"/>
  <c r="O69" i="21" s="1"/>
  <c r="P69" i="21" s="1"/>
  <c r="O70" i="21" a="1"/>
  <c r="O70" i="21" s="1"/>
  <c r="P70" i="21" s="1"/>
  <c r="O71" i="21" a="1"/>
  <c r="O71" i="21" s="1"/>
  <c r="P71" i="21" s="1"/>
  <c r="O72" i="21" a="1"/>
  <c r="O72" i="21" s="1"/>
  <c r="P72" i="21" s="1"/>
  <c r="O73" i="21" a="1"/>
  <c r="O73" i="21" s="1"/>
  <c r="P73" i="21" s="1"/>
  <c r="O74" i="21" a="1"/>
  <c r="O74" i="21" s="1"/>
  <c r="P74" i="21" s="1"/>
  <c r="O75" i="21" a="1"/>
  <c r="O75" i="21" s="1"/>
  <c r="P75" i="21" s="1"/>
  <c r="O76" i="21" a="1"/>
  <c r="O76" i="21" s="1"/>
  <c r="P76" i="21" s="1"/>
  <c r="S76" i="21" s="1"/>
  <c r="O77" i="21" a="1"/>
  <c r="O77" i="21" s="1"/>
  <c r="P77" i="21" s="1"/>
  <c r="O78" i="21" a="1"/>
  <c r="O78" i="21" s="1"/>
  <c r="P78" i="21" s="1"/>
  <c r="O79" i="21" a="1"/>
  <c r="O79" i="21" s="1"/>
  <c r="P79" i="21" s="1"/>
  <c r="O80" i="21" a="1"/>
  <c r="O80" i="21" s="1"/>
  <c r="P80" i="21" s="1"/>
  <c r="O81" i="21" a="1"/>
  <c r="O81" i="21" s="1"/>
  <c r="P81" i="21" s="1"/>
  <c r="O82" i="21" a="1"/>
  <c r="O82" i="21" s="1"/>
  <c r="P82" i="21" s="1"/>
  <c r="O83" i="21" a="1"/>
  <c r="O83" i="21" s="1"/>
  <c r="P83" i="21" s="1"/>
  <c r="O84" i="21" a="1"/>
  <c r="O84" i="21" s="1"/>
  <c r="P84" i="21" s="1"/>
  <c r="O85" i="21" a="1"/>
  <c r="O85" i="21" s="1"/>
  <c r="P85" i="21" s="1"/>
  <c r="O86" i="21" a="1"/>
  <c r="O86" i="21" s="1"/>
  <c r="P86" i="21" s="1"/>
  <c r="O87" i="21" a="1"/>
  <c r="O87" i="21" s="1"/>
  <c r="P87" i="21" s="1"/>
  <c r="O88" i="21" a="1"/>
  <c r="O88" i="21" s="1"/>
  <c r="P88" i="21" s="1"/>
  <c r="O89" i="21" a="1"/>
  <c r="O89" i="21" s="1"/>
  <c r="P89" i="21" s="1"/>
  <c r="O90" i="21" a="1"/>
  <c r="O90" i="21" s="1"/>
  <c r="P90" i="21" s="1"/>
  <c r="O91" i="21" a="1"/>
  <c r="O91" i="21" s="1"/>
  <c r="P91" i="21" s="1"/>
  <c r="O92" i="21" a="1"/>
  <c r="O92" i="21" s="1"/>
  <c r="P92" i="21" s="1"/>
  <c r="S92" i="21" s="1"/>
  <c r="O93" i="21" a="1"/>
  <c r="O93" i="21" s="1"/>
  <c r="P93" i="21" s="1"/>
  <c r="O94" i="21" a="1"/>
  <c r="O94" i="21" s="1"/>
  <c r="P94" i="21" s="1"/>
  <c r="O95" i="21" a="1"/>
  <c r="O95" i="21" s="1"/>
  <c r="P95" i="21" s="1"/>
  <c r="O96" i="21" a="1"/>
  <c r="O96" i="21" s="1"/>
  <c r="P96" i="21" s="1"/>
  <c r="O97" i="21" a="1"/>
  <c r="O97" i="21" s="1"/>
  <c r="P97" i="21" s="1"/>
  <c r="O98" i="21" a="1"/>
  <c r="O98" i="21" s="1"/>
  <c r="P98" i="21" s="1"/>
  <c r="O99" i="21" a="1"/>
  <c r="O99" i="21" s="1"/>
  <c r="P99" i="21" s="1"/>
  <c r="O100" i="21" a="1"/>
  <c r="O100" i="21" s="1"/>
  <c r="P100" i="21" s="1"/>
  <c r="O101" i="21" a="1"/>
  <c r="O101" i="21" s="1"/>
  <c r="P101" i="21" s="1"/>
  <c r="O102" i="21" a="1"/>
  <c r="O102" i="21" s="1"/>
  <c r="P102" i="21" s="1"/>
  <c r="O103" i="21" a="1"/>
  <c r="O103" i="21" s="1"/>
  <c r="P103" i="21" s="1"/>
  <c r="O104" i="21" a="1"/>
  <c r="O104" i="21" s="1"/>
  <c r="P104" i="21" s="1"/>
  <c r="O105" i="21" a="1"/>
  <c r="O105" i="21" s="1"/>
  <c r="P105" i="21" s="1"/>
  <c r="O106" i="21" a="1"/>
  <c r="O106" i="21" s="1"/>
  <c r="P106" i="21" s="1"/>
  <c r="O107" i="21" a="1"/>
  <c r="O107" i="21" s="1"/>
  <c r="P107" i="21" s="1"/>
  <c r="O108" i="21" a="1"/>
  <c r="O108" i="21" s="1"/>
  <c r="P108" i="21" s="1"/>
  <c r="O109" i="21" a="1"/>
  <c r="O109" i="21" s="1"/>
  <c r="P109" i="21" s="1"/>
  <c r="O110" i="21" a="1"/>
  <c r="O110" i="21" s="1"/>
  <c r="P110" i="21" s="1"/>
  <c r="O111" i="21" a="1"/>
  <c r="O111" i="21" s="1"/>
  <c r="P111" i="21" s="1"/>
  <c r="O112" i="21" a="1"/>
  <c r="O112" i="21" s="1"/>
  <c r="P112" i="21" s="1"/>
  <c r="O113" i="21" a="1"/>
  <c r="O113" i="21" s="1"/>
  <c r="P113" i="21" s="1"/>
  <c r="O114" i="21" a="1"/>
  <c r="O114" i="21" s="1"/>
  <c r="P114" i="21" s="1"/>
  <c r="O115" i="21" a="1"/>
  <c r="O115" i="21" s="1"/>
  <c r="P115" i="21" s="1"/>
  <c r="O116" i="21" a="1"/>
  <c r="O116" i="21" s="1"/>
  <c r="P116" i="21" s="1"/>
  <c r="O117" i="21" a="1"/>
  <c r="O117" i="21" s="1"/>
  <c r="P117" i="21" s="1"/>
  <c r="O118" i="21" a="1"/>
  <c r="O118" i="21" s="1"/>
  <c r="P118" i="21" s="1"/>
  <c r="O119" i="21" a="1"/>
  <c r="O119" i="21" s="1"/>
  <c r="P119" i="21" s="1"/>
  <c r="O120" i="21" a="1"/>
  <c r="O120" i="21" s="1"/>
  <c r="P120" i="21" s="1"/>
  <c r="O121" i="21" a="1"/>
  <c r="O121" i="21" s="1"/>
  <c r="P121" i="21" s="1"/>
  <c r="O122" i="21" a="1"/>
  <c r="O122" i="21" s="1"/>
  <c r="P122" i="21" s="1"/>
  <c r="O123" i="21" a="1"/>
  <c r="O123" i="21" s="1"/>
  <c r="P123" i="21" s="1"/>
  <c r="O124" i="21" a="1"/>
  <c r="O124" i="21" s="1"/>
  <c r="P124" i="21" s="1"/>
  <c r="O125" i="21" a="1"/>
  <c r="O125" i="21" s="1"/>
  <c r="P125" i="21" s="1"/>
  <c r="O126" i="21" a="1"/>
  <c r="O126" i="21" s="1"/>
  <c r="P126" i="21" s="1"/>
  <c r="O127" i="21" a="1"/>
  <c r="O127" i="21" s="1"/>
  <c r="P127" i="21" s="1"/>
  <c r="O128" i="21" a="1"/>
  <c r="O128" i="21" s="1"/>
  <c r="P128" i="21" s="1"/>
  <c r="O129" i="21" a="1"/>
  <c r="O129" i="21" s="1"/>
  <c r="P129" i="21" s="1"/>
  <c r="O130" i="21" a="1"/>
  <c r="O130" i="21" s="1"/>
  <c r="P130" i="21" s="1"/>
  <c r="O131" i="21" a="1"/>
  <c r="O131" i="21" s="1"/>
  <c r="P131" i="21" s="1"/>
  <c r="O132" i="21" a="1"/>
  <c r="O132" i="21" s="1"/>
  <c r="P132" i="21" s="1"/>
  <c r="O133" i="21" a="1"/>
  <c r="O133" i="21" s="1"/>
  <c r="P133" i="21" s="1"/>
  <c r="O134" i="21" a="1"/>
  <c r="O134" i="21" s="1"/>
  <c r="P134" i="21" s="1"/>
  <c r="O135" i="21" a="1"/>
  <c r="O135" i="21" s="1"/>
  <c r="P135" i="21" s="1"/>
  <c r="O136" i="21" a="1"/>
  <c r="O136" i="21" s="1"/>
  <c r="P136" i="21" s="1"/>
  <c r="O137" i="21" a="1"/>
  <c r="O137" i="21" s="1"/>
  <c r="P137" i="21" s="1"/>
  <c r="O138" i="21" a="1"/>
  <c r="O138" i="21" s="1"/>
  <c r="P138" i="21" s="1"/>
  <c r="O139" i="21" a="1"/>
  <c r="O139" i="21" s="1"/>
  <c r="P139" i="21" s="1"/>
  <c r="O140" i="21" a="1"/>
  <c r="O140" i="21" s="1"/>
  <c r="P140" i="21" s="1"/>
  <c r="S140" i="21" s="1"/>
  <c r="O141" i="21" a="1"/>
  <c r="O141" i="21" s="1"/>
  <c r="P141" i="21" s="1"/>
  <c r="O142" i="21" a="1"/>
  <c r="O142" i="21" s="1"/>
  <c r="P142" i="21" s="1"/>
  <c r="O143" i="21" a="1"/>
  <c r="O143" i="21" s="1"/>
  <c r="P143" i="21" s="1"/>
  <c r="O144" i="21" a="1"/>
  <c r="O144" i="21" s="1"/>
  <c r="P144" i="21" s="1"/>
  <c r="O145" i="21" a="1"/>
  <c r="O145" i="21" s="1"/>
  <c r="P145" i="21" s="1"/>
  <c r="O146" i="21" a="1"/>
  <c r="O146" i="21" s="1"/>
  <c r="P146" i="21" s="1"/>
  <c r="O147" i="21" a="1"/>
  <c r="O147" i="21" s="1"/>
  <c r="P147" i="21" s="1"/>
  <c r="O148" i="21" a="1"/>
  <c r="O148" i="21" s="1"/>
  <c r="P148" i="21" s="1"/>
  <c r="O149" i="21" a="1"/>
  <c r="O149" i="21" s="1"/>
  <c r="P149" i="21" s="1"/>
  <c r="O150" i="21" a="1"/>
  <c r="O150" i="21" s="1"/>
  <c r="P150" i="21" s="1"/>
  <c r="O151" i="21" a="1"/>
  <c r="O151" i="21" s="1"/>
  <c r="P151" i="21" s="1"/>
  <c r="S151" i="21" s="1"/>
  <c r="O152" i="21" a="1"/>
  <c r="O152" i="21" s="1"/>
  <c r="P152" i="21" s="1"/>
  <c r="O153" i="21" a="1"/>
  <c r="O153" i="21" s="1"/>
  <c r="P153" i="21" s="1"/>
  <c r="O154" i="21" a="1"/>
  <c r="O154" i="21" s="1"/>
  <c r="P154" i="21" s="1"/>
  <c r="O155" i="21" a="1"/>
  <c r="O155" i="21" s="1"/>
  <c r="P155" i="21" s="1"/>
  <c r="O156" i="21" a="1"/>
  <c r="O156" i="21" s="1"/>
  <c r="P156" i="21" s="1"/>
  <c r="S156" i="21" s="1"/>
  <c r="O157" i="21" a="1"/>
  <c r="O157" i="21" s="1"/>
  <c r="P157" i="21" s="1"/>
  <c r="O158" i="21" a="1"/>
  <c r="O158" i="21" s="1"/>
  <c r="P158" i="21" s="1"/>
  <c r="O159" i="21" a="1"/>
  <c r="O159" i="21" s="1"/>
  <c r="P159" i="21" s="1"/>
  <c r="O160" i="21" a="1"/>
  <c r="O160" i="21" s="1"/>
  <c r="P160" i="21" s="1"/>
  <c r="O161" i="21" a="1"/>
  <c r="O161" i="21" s="1"/>
  <c r="P161" i="21" s="1"/>
  <c r="O162" i="21" a="1"/>
  <c r="O162" i="21" s="1"/>
  <c r="P162" i="21" s="1"/>
  <c r="O163" i="21" a="1"/>
  <c r="O163" i="21" s="1"/>
  <c r="P163" i="21" s="1"/>
  <c r="O164" i="21" a="1"/>
  <c r="O164" i="21" s="1"/>
  <c r="P164" i="21" s="1"/>
  <c r="O165" i="21" a="1"/>
  <c r="O165" i="21" s="1"/>
  <c r="P165" i="21" s="1"/>
  <c r="O166" i="21" a="1"/>
  <c r="O166" i="21" s="1"/>
  <c r="P166" i="21" s="1"/>
  <c r="O167" i="21" a="1"/>
  <c r="O167" i="21" s="1"/>
  <c r="P167" i="21" s="1"/>
  <c r="O168" i="21" a="1"/>
  <c r="O168" i="21" s="1"/>
  <c r="P168" i="21" s="1"/>
  <c r="O169" i="21" a="1"/>
  <c r="O169" i="21" s="1"/>
  <c r="P169" i="21" s="1"/>
  <c r="O170" i="21" a="1"/>
  <c r="O170" i="21" s="1"/>
  <c r="P170" i="21" s="1"/>
  <c r="O171" i="21" a="1"/>
  <c r="O171" i="21" s="1"/>
  <c r="P171" i="21" s="1"/>
  <c r="O172" i="21" a="1"/>
  <c r="O172" i="21" s="1"/>
  <c r="P172" i="21" s="1"/>
  <c r="O173" i="21" a="1"/>
  <c r="O173" i="21" s="1"/>
  <c r="P173" i="21" s="1"/>
  <c r="O174" i="21" a="1"/>
  <c r="O174" i="21" s="1"/>
  <c r="P174" i="21" s="1"/>
  <c r="O175" i="21" a="1"/>
  <c r="O175" i="21" s="1"/>
  <c r="P175" i="21" s="1"/>
  <c r="O176" i="21" a="1"/>
  <c r="O176" i="21" s="1"/>
  <c r="P176" i="21" s="1"/>
  <c r="O177" i="21" a="1"/>
  <c r="O177" i="21" s="1"/>
  <c r="P177" i="21" s="1"/>
  <c r="O178" i="21" a="1"/>
  <c r="O178" i="21" s="1"/>
  <c r="P178" i="21" s="1"/>
  <c r="O179" i="21" a="1"/>
  <c r="O179" i="21" s="1"/>
  <c r="P179" i="21" s="1"/>
  <c r="O180" i="21" a="1"/>
  <c r="O180" i="21" s="1"/>
  <c r="P180" i="21" s="1"/>
  <c r="O181" i="21" a="1"/>
  <c r="O181" i="21" s="1"/>
  <c r="P181" i="21" s="1"/>
  <c r="O182" i="21" a="1"/>
  <c r="O182" i="21" s="1"/>
  <c r="P182" i="21" s="1"/>
  <c r="O183" i="21" a="1"/>
  <c r="O183" i="21" s="1"/>
  <c r="P183" i="21" s="1"/>
  <c r="O184" i="21" a="1"/>
  <c r="O184" i="21" s="1"/>
  <c r="P184" i="21" s="1"/>
  <c r="O185" i="21" a="1"/>
  <c r="O185" i="21" s="1"/>
  <c r="P185" i="21" s="1"/>
  <c r="O186" i="21" a="1"/>
  <c r="O186" i="21" s="1"/>
  <c r="P186" i="21" s="1"/>
  <c r="O187" i="21" a="1"/>
  <c r="O187" i="21" s="1"/>
  <c r="P187" i="21" s="1"/>
  <c r="O188" i="21" a="1"/>
  <c r="O188" i="21" s="1"/>
  <c r="P188" i="21" s="1"/>
  <c r="O189" i="21" a="1"/>
  <c r="O189" i="21" s="1"/>
  <c r="P189" i="21" s="1"/>
  <c r="O190" i="21" a="1"/>
  <c r="O190" i="21" s="1"/>
  <c r="P190" i="21" s="1"/>
  <c r="O191" i="21" a="1"/>
  <c r="O191" i="21" s="1"/>
  <c r="P191" i="21" s="1"/>
  <c r="O192" i="21" a="1"/>
  <c r="O192" i="21" s="1"/>
  <c r="P192" i="21" s="1"/>
  <c r="O193" i="21" a="1"/>
  <c r="O193" i="21" s="1"/>
  <c r="P193" i="21" s="1"/>
  <c r="O194" i="21" a="1"/>
  <c r="O194" i="21" s="1"/>
  <c r="P194" i="21" s="1"/>
  <c r="O195" i="21" a="1"/>
  <c r="O195" i="21" s="1"/>
  <c r="P195" i="21" s="1"/>
  <c r="O196" i="21" a="1"/>
  <c r="O196" i="21" s="1"/>
  <c r="P196" i="21" s="1"/>
  <c r="O197" i="21" a="1"/>
  <c r="O197" i="21" s="1"/>
  <c r="P197" i="21" s="1"/>
  <c r="O198" i="21" a="1"/>
  <c r="O198" i="21" s="1"/>
  <c r="P198" i="21" s="1"/>
  <c r="O199" i="21" a="1"/>
  <c r="O199" i="21" s="1"/>
  <c r="P199" i="21" s="1"/>
  <c r="O200" i="21" a="1"/>
  <c r="O200" i="21" s="1"/>
  <c r="P200" i="21" s="1"/>
  <c r="O201" i="21" a="1"/>
  <c r="O201" i="21" s="1"/>
  <c r="P201" i="21" s="1"/>
  <c r="O202" i="21" a="1"/>
  <c r="O202" i="21" s="1"/>
  <c r="P202" i="21" s="1"/>
  <c r="O203" i="21" a="1"/>
  <c r="O203" i="21" s="1"/>
  <c r="P203" i="21" s="1"/>
  <c r="O204" i="21" a="1"/>
  <c r="O204" i="21" s="1"/>
  <c r="P204" i="21" s="1"/>
  <c r="S204" i="21" s="1"/>
  <c r="O205" i="21" a="1"/>
  <c r="O205" i="21" s="1"/>
  <c r="P205" i="21" s="1"/>
  <c r="O206" i="21" a="1"/>
  <c r="O206" i="21" s="1"/>
  <c r="P206" i="21" s="1"/>
  <c r="O207" i="21" a="1"/>
  <c r="O207" i="21" s="1"/>
  <c r="P207" i="21" s="1"/>
  <c r="O208" i="21" a="1"/>
  <c r="O208" i="21" s="1"/>
  <c r="P208" i="21" s="1"/>
  <c r="O209" i="21" a="1"/>
  <c r="O209" i="21" s="1"/>
  <c r="P209" i="21" s="1"/>
  <c r="O210" i="21" a="1"/>
  <c r="O210" i="21" s="1"/>
  <c r="P210" i="21" s="1"/>
  <c r="O211" i="21" a="1"/>
  <c r="O211" i="21" s="1"/>
  <c r="P211" i="21" s="1"/>
  <c r="O212" i="21" a="1"/>
  <c r="O212" i="21" s="1"/>
  <c r="P212" i="21" s="1"/>
  <c r="O213" i="21" a="1"/>
  <c r="O213" i="21" s="1"/>
  <c r="P213" i="21" s="1"/>
  <c r="O214" i="21" a="1"/>
  <c r="O214" i="21" s="1"/>
  <c r="P214" i="21" s="1"/>
  <c r="O215" i="21" a="1"/>
  <c r="O215" i="21" s="1"/>
  <c r="P215" i="21" s="1"/>
  <c r="S215" i="21" s="1"/>
  <c r="O216" i="21" a="1"/>
  <c r="O216" i="21" s="1"/>
  <c r="P216" i="21" s="1"/>
  <c r="O217" i="21" a="1"/>
  <c r="O217" i="21" s="1"/>
  <c r="P217" i="21" s="1"/>
  <c r="O218" i="21" a="1"/>
  <c r="O218" i="21" s="1"/>
  <c r="P218" i="21" s="1"/>
  <c r="O219" i="21" a="1"/>
  <c r="O219" i="21" s="1"/>
  <c r="P219" i="21" s="1"/>
  <c r="O220" i="21" a="1"/>
  <c r="O220" i="21" s="1"/>
  <c r="P220" i="21" s="1"/>
  <c r="S220" i="21" s="1"/>
  <c r="O221" i="21" a="1"/>
  <c r="O221" i="21" s="1"/>
  <c r="P221" i="21" s="1"/>
  <c r="O222" i="21" a="1"/>
  <c r="O222" i="21" s="1"/>
  <c r="P222" i="21" s="1"/>
  <c r="O223" i="21" a="1"/>
  <c r="O223" i="21" s="1"/>
  <c r="P223" i="21" s="1"/>
  <c r="O224" i="21" a="1"/>
  <c r="O224" i="21" s="1"/>
  <c r="P224" i="21" s="1"/>
  <c r="O225" i="21" a="1"/>
  <c r="O225" i="21" s="1"/>
  <c r="P225" i="21" s="1"/>
  <c r="O226" i="21" a="1"/>
  <c r="O226" i="21" s="1"/>
  <c r="P226" i="21" s="1"/>
  <c r="O227" i="21" a="1"/>
  <c r="O227" i="21" s="1"/>
  <c r="P227" i="21" s="1"/>
  <c r="O228" i="21" a="1"/>
  <c r="O228" i="21" s="1"/>
  <c r="P228" i="21" s="1"/>
  <c r="O229" i="21" a="1"/>
  <c r="O229" i="21" s="1"/>
  <c r="P229" i="21" s="1"/>
  <c r="O230" i="21" a="1"/>
  <c r="O230" i="21" s="1"/>
  <c r="P230" i="21" s="1"/>
  <c r="O231" i="21" a="1"/>
  <c r="O231" i="21" s="1"/>
  <c r="P231" i="21" s="1"/>
  <c r="O232" i="21" a="1"/>
  <c r="O232" i="21" s="1"/>
  <c r="P232" i="21" s="1"/>
  <c r="O233" i="21" a="1"/>
  <c r="O233" i="21" s="1"/>
  <c r="P233" i="21" s="1"/>
  <c r="O234" i="21" a="1"/>
  <c r="O234" i="21" s="1"/>
  <c r="P234" i="21" s="1"/>
  <c r="O235" i="21" a="1"/>
  <c r="O235" i="21" s="1"/>
  <c r="P235" i="21" s="1"/>
  <c r="O236" i="21" a="1"/>
  <c r="O236" i="21" s="1"/>
  <c r="P236" i="21" s="1"/>
  <c r="O237" i="21" a="1"/>
  <c r="O237" i="21" s="1"/>
  <c r="P237" i="21" s="1"/>
  <c r="O238" i="21" a="1"/>
  <c r="O238" i="21" s="1"/>
  <c r="P238" i="21" s="1"/>
  <c r="O239" i="21" a="1"/>
  <c r="O239" i="21" s="1"/>
  <c r="P239" i="21" s="1"/>
  <c r="O240" i="21" a="1"/>
  <c r="O240" i="21" s="1"/>
  <c r="P240" i="21" s="1"/>
  <c r="O241" i="21" a="1"/>
  <c r="O241" i="21" s="1"/>
  <c r="P241" i="21" s="1"/>
  <c r="O242" i="21" a="1"/>
  <c r="O242" i="21" s="1"/>
  <c r="P242" i="21" s="1"/>
  <c r="O243" i="21" a="1"/>
  <c r="O243" i="21" s="1"/>
  <c r="P243" i="21" s="1"/>
  <c r="O244" i="21" a="1"/>
  <c r="O244" i="21" s="1"/>
  <c r="P244" i="21" s="1"/>
  <c r="O245" i="21" a="1"/>
  <c r="O245" i="21" s="1"/>
  <c r="P245" i="21" s="1"/>
  <c r="O246" i="21" a="1"/>
  <c r="O246" i="21" s="1"/>
  <c r="P246" i="21" s="1"/>
  <c r="O247" i="21" a="1"/>
  <c r="O247" i="21" s="1"/>
  <c r="P247" i="21" s="1"/>
  <c r="O248" i="21" a="1"/>
  <c r="O248" i="21" s="1"/>
  <c r="P248" i="21" s="1"/>
  <c r="O249" i="21" a="1"/>
  <c r="O249" i="21" s="1"/>
  <c r="P249" i="21" s="1"/>
  <c r="O250" i="21" a="1"/>
  <c r="O250" i="21" s="1"/>
  <c r="P250" i="21" s="1"/>
  <c r="O251" i="21" a="1"/>
  <c r="O251" i="21" s="1"/>
  <c r="P251" i="21" s="1"/>
  <c r="O252" i="21" a="1"/>
  <c r="O252" i="21" s="1"/>
  <c r="P252" i="21" s="1"/>
  <c r="O253" i="21" a="1"/>
  <c r="O253" i="21" s="1"/>
  <c r="P253" i="21" s="1"/>
  <c r="O254" i="21" a="1"/>
  <c r="O254" i="21" s="1"/>
  <c r="P254" i="21" s="1"/>
  <c r="O255" i="21" a="1"/>
  <c r="O255" i="21" s="1"/>
  <c r="P255" i="21" s="1"/>
  <c r="O256" i="21" a="1"/>
  <c r="O256" i="21" s="1"/>
  <c r="P256" i="21" s="1"/>
  <c r="O257" i="21" a="1"/>
  <c r="O257" i="21" s="1"/>
  <c r="P257" i="21" s="1"/>
  <c r="O258" i="21" a="1"/>
  <c r="O258" i="21" s="1"/>
  <c r="P258" i="21" s="1"/>
  <c r="O259" i="21" a="1"/>
  <c r="O259" i="21" s="1"/>
  <c r="P259" i="21" s="1"/>
  <c r="O260" i="21" a="1"/>
  <c r="O260" i="21" s="1"/>
  <c r="P260" i="21" s="1"/>
  <c r="O261" i="21" a="1"/>
  <c r="O261" i="21" s="1"/>
  <c r="P261" i="21" s="1"/>
  <c r="O262" i="21" a="1"/>
  <c r="O262" i="21" s="1"/>
  <c r="P262" i="21" s="1"/>
  <c r="O263" i="21" a="1"/>
  <c r="O263" i="21" s="1"/>
  <c r="P263" i="21" s="1"/>
  <c r="O264" i="21" a="1"/>
  <c r="O264" i="21" s="1"/>
  <c r="P264" i="21" s="1"/>
  <c r="O265" i="21" a="1"/>
  <c r="O265" i="21" s="1"/>
  <c r="P265" i="21" s="1"/>
  <c r="O266" i="21" a="1"/>
  <c r="O266" i="21" s="1"/>
  <c r="P266" i="21" s="1"/>
  <c r="O267" i="21" a="1"/>
  <c r="O267" i="21" s="1"/>
  <c r="P267" i="21" s="1"/>
  <c r="O268" i="21" a="1"/>
  <c r="O268" i="21" s="1"/>
  <c r="P268" i="21" s="1"/>
  <c r="O269" i="21" a="1"/>
  <c r="O269" i="21" s="1"/>
  <c r="P269" i="21" s="1"/>
  <c r="O270" i="21" a="1"/>
  <c r="O270" i="21" s="1"/>
  <c r="P270" i="21" s="1"/>
  <c r="O271" i="21" a="1"/>
  <c r="O271" i="21" s="1"/>
  <c r="P271" i="21" s="1"/>
  <c r="O272" i="21" a="1"/>
  <c r="O272" i="21" s="1"/>
  <c r="P272" i="21" s="1"/>
  <c r="O273" i="21" a="1"/>
  <c r="O273" i="21" s="1"/>
  <c r="P273" i="21" s="1"/>
  <c r="O274" i="21" a="1"/>
  <c r="O274" i="21" s="1"/>
  <c r="P274" i="21" s="1"/>
  <c r="O275" i="21" a="1"/>
  <c r="O275" i="21" s="1"/>
  <c r="P275" i="21" s="1"/>
  <c r="S275" i="21" s="1"/>
  <c r="O276" i="21" a="1"/>
  <c r="O276" i="21" s="1"/>
  <c r="P276" i="21" s="1"/>
  <c r="O277" i="21" a="1"/>
  <c r="O277" i="21" s="1"/>
  <c r="P277" i="21" s="1"/>
  <c r="O278" i="21" a="1"/>
  <c r="O278" i="21" s="1"/>
  <c r="P278" i="21" s="1"/>
  <c r="O279" i="21" a="1"/>
  <c r="O279" i="21" s="1"/>
  <c r="P279" i="21" s="1"/>
  <c r="O280" i="21" a="1"/>
  <c r="O280" i="21" s="1"/>
  <c r="P280" i="21" s="1"/>
  <c r="O281" i="21" a="1"/>
  <c r="O281" i="21" s="1"/>
  <c r="P281" i="21" s="1"/>
  <c r="O282" i="21" a="1"/>
  <c r="O282" i="21" s="1"/>
  <c r="P282" i="21" s="1"/>
  <c r="O283" i="21" a="1"/>
  <c r="O283" i="21" s="1"/>
  <c r="P283" i="21" s="1"/>
  <c r="S283" i="21" s="1"/>
  <c r="O284" i="21" a="1"/>
  <c r="O284" i="21" s="1"/>
  <c r="P284" i="21" s="1"/>
  <c r="O285" i="21" a="1"/>
  <c r="O285" i="21" s="1"/>
  <c r="P285" i="21" s="1"/>
  <c r="O286" i="21" a="1"/>
  <c r="O286" i="21" s="1"/>
  <c r="P286" i="21" s="1"/>
  <c r="O287" i="21" a="1"/>
  <c r="O287" i="21" s="1"/>
  <c r="P287" i="21" s="1"/>
  <c r="O288" i="21" a="1"/>
  <c r="O288" i="21" s="1"/>
  <c r="P288" i="21" s="1"/>
  <c r="O289" i="21" a="1"/>
  <c r="O289" i="21" s="1"/>
  <c r="P289" i="21" s="1"/>
  <c r="O290" i="21" a="1"/>
  <c r="O290" i="21" s="1"/>
  <c r="P290" i="21" s="1"/>
  <c r="O291" i="21" a="1"/>
  <c r="O291" i="21" s="1"/>
  <c r="P291" i="21" s="1"/>
  <c r="O292" i="21" a="1"/>
  <c r="O292" i="21" s="1"/>
  <c r="P292" i="21" s="1"/>
  <c r="O293" i="21" a="1"/>
  <c r="O293" i="21" s="1"/>
  <c r="P293" i="21" s="1"/>
  <c r="O294" i="21" a="1"/>
  <c r="O294" i="21" s="1"/>
  <c r="P294" i="21" s="1"/>
  <c r="O295" i="21" a="1"/>
  <c r="O295" i="21" s="1"/>
  <c r="P295" i="21" s="1"/>
  <c r="O296" i="21" a="1"/>
  <c r="O296" i="21" s="1"/>
  <c r="P296" i="21" s="1"/>
  <c r="O297" i="21" a="1"/>
  <c r="O297" i="21" s="1"/>
  <c r="P297" i="21" s="1"/>
  <c r="O298" i="21" a="1"/>
  <c r="O298" i="21" s="1"/>
  <c r="P298" i="21" s="1"/>
  <c r="O299" i="21" a="1"/>
  <c r="O299" i="21" s="1"/>
  <c r="P299" i="21" s="1"/>
  <c r="O300" i="21" a="1"/>
  <c r="O300" i="21" s="1"/>
  <c r="P300" i="21" s="1"/>
  <c r="O301" i="21" a="1"/>
  <c r="O301" i="21" s="1"/>
  <c r="P301" i="21" s="1"/>
  <c r="O302" i="21" a="1"/>
  <c r="O302" i="21" s="1"/>
  <c r="P302" i="21" s="1"/>
  <c r="O303" i="21" a="1"/>
  <c r="O303" i="21" s="1"/>
  <c r="P303" i="21" s="1"/>
  <c r="O304" i="21" a="1"/>
  <c r="O304" i="21" s="1"/>
  <c r="P304" i="21" s="1"/>
  <c r="O305" i="21" a="1"/>
  <c r="O305" i="21" s="1"/>
  <c r="P305" i="21" s="1"/>
  <c r="O306" i="21" a="1"/>
  <c r="O306" i="21" s="1"/>
  <c r="P306" i="21" s="1"/>
  <c r="O307" i="21" a="1"/>
  <c r="O307" i="21" s="1"/>
  <c r="P307" i="21" s="1"/>
  <c r="O308" i="21" a="1"/>
  <c r="O308" i="21" s="1"/>
  <c r="P308" i="21" s="1"/>
  <c r="O309" i="21" a="1"/>
  <c r="O309" i="21" s="1"/>
  <c r="P309" i="21" s="1"/>
  <c r="O310" i="21" a="1"/>
  <c r="O310" i="21" s="1"/>
  <c r="P310" i="21" s="1"/>
  <c r="O311" i="21" a="1"/>
  <c r="O311" i="21" s="1"/>
  <c r="P311" i="21" s="1"/>
  <c r="O312" i="21" a="1"/>
  <c r="O312" i="21" s="1"/>
  <c r="P312" i="21" s="1"/>
  <c r="O313" i="21" a="1"/>
  <c r="O313" i="21" s="1"/>
  <c r="P313" i="21" s="1"/>
  <c r="O314" i="21" a="1"/>
  <c r="O314" i="21" s="1"/>
  <c r="P314" i="21" s="1"/>
  <c r="O315" i="21" a="1"/>
  <c r="O315" i="21" s="1"/>
  <c r="P315" i="21" s="1"/>
  <c r="O316" i="21" a="1"/>
  <c r="O316" i="21" s="1"/>
  <c r="P316" i="21" s="1"/>
  <c r="O317" i="21" a="1"/>
  <c r="O317" i="21" s="1"/>
  <c r="P317" i="21" s="1"/>
  <c r="O318" i="21" a="1"/>
  <c r="O318" i="21" s="1"/>
  <c r="P318" i="21" s="1"/>
  <c r="O319" i="21" a="1"/>
  <c r="O319" i="21" s="1"/>
  <c r="P319" i="21" s="1"/>
  <c r="O320" i="21" a="1"/>
  <c r="O320" i="21" s="1"/>
  <c r="P320" i="21" s="1"/>
  <c r="O321" i="21" a="1"/>
  <c r="O321" i="21" s="1"/>
  <c r="P321" i="21" s="1"/>
  <c r="O322" i="21" a="1"/>
  <c r="O322" i="21" s="1"/>
  <c r="P322" i="21" s="1"/>
  <c r="O323" i="21" a="1"/>
  <c r="O323" i="21" s="1"/>
  <c r="P323" i="21" s="1"/>
  <c r="O324" i="21" a="1"/>
  <c r="O324" i="21" s="1"/>
  <c r="P324" i="21" s="1"/>
  <c r="O325" i="21" a="1"/>
  <c r="O325" i="21" s="1"/>
  <c r="P325" i="21" s="1"/>
  <c r="O326" i="21" a="1"/>
  <c r="O326" i="21" s="1"/>
  <c r="P326" i="21" s="1"/>
  <c r="O327" i="21" a="1"/>
  <c r="O327" i="21" s="1"/>
  <c r="P327" i="21" s="1"/>
  <c r="O328" i="21" a="1"/>
  <c r="O328" i="21" s="1"/>
  <c r="P328" i="21" s="1"/>
  <c r="O329" i="21" a="1"/>
  <c r="O329" i="21" s="1"/>
  <c r="P329" i="21" s="1"/>
  <c r="O330" i="21" a="1"/>
  <c r="O330" i="21" s="1"/>
  <c r="P330" i="21" s="1"/>
  <c r="O331" i="21" a="1"/>
  <c r="O331" i="21" s="1"/>
  <c r="P331" i="21" s="1"/>
  <c r="O332" i="21" a="1"/>
  <c r="O332" i="21" s="1"/>
  <c r="P332" i="21" s="1"/>
  <c r="O333" i="21" a="1"/>
  <c r="O333" i="21" s="1"/>
  <c r="P333" i="21" s="1"/>
  <c r="O334" i="21" a="1"/>
  <c r="O334" i="21" s="1"/>
  <c r="P334" i="21" s="1"/>
  <c r="S334" i="21" s="1"/>
  <c r="O335" i="21" a="1"/>
  <c r="O335" i="21" s="1"/>
  <c r="P335" i="21" s="1"/>
  <c r="O336" i="21" a="1"/>
  <c r="O336" i="21" s="1"/>
  <c r="P336" i="21" s="1"/>
  <c r="O337" i="21" a="1"/>
  <c r="O337" i="21" s="1"/>
  <c r="P337" i="21" s="1"/>
  <c r="O338" i="21" a="1"/>
  <c r="O338" i="21" s="1"/>
  <c r="P338" i="21" s="1"/>
  <c r="O339" i="21" a="1"/>
  <c r="O339" i="21" s="1"/>
  <c r="P339" i="21" s="1"/>
  <c r="O340" i="21" a="1"/>
  <c r="O340" i="21" s="1"/>
  <c r="P340" i="21" s="1"/>
  <c r="O341" i="21" a="1"/>
  <c r="O341" i="21" s="1"/>
  <c r="P341" i="21" s="1"/>
  <c r="O342" i="21" a="1"/>
  <c r="O342" i="21" s="1"/>
  <c r="P342" i="21" s="1"/>
  <c r="O343" i="21" a="1"/>
  <c r="O343" i="21" s="1"/>
  <c r="P343" i="21" s="1"/>
  <c r="O344" i="21" a="1"/>
  <c r="O344" i="21" s="1"/>
  <c r="P344" i="21" s="1"/>
  <c r="O345" i="21" a="1"/>
  <c r="O345" i="21" s="1"/>
  <c r="P345" i="21" s="1"/>
  <c r="O346" i="21" a="1"/>
  <c r="O346" i="21" s="1"/>
  <c r="P346" i="21" s="1"/>
  <c r="O347" i="21" a="1"/>
  <c r="O347" i="21" s="1"/>
  <c r="P347" i="21" s="1"/>
  <c r="O348" i="21" a="1"/>
  <c r="O348" i="21" s="1"/>
  <c r="P348" i="21" s="1"/>
  <c r="O349" i="21" a="1"/>
  <c r="O349" i="21" s="1"/>
  <c r="P349" i="21" s="1"/>
  <c r="O350" i="21" a="1"/>
  <c r="O350" i="21" s="1"/>
  <c r="P350" i="21" s="1"/>
  <c r="O351" i="21" a="1"/>
  <c r="O351" i="21" s="1"/>
  <c r="P351" i="21" s="1"/>
  <c r="O352" i="21" a="1"/>
  <c r="O352" i="21" s="1"/>
  <c r="P352" i="21" s="1"/>
  <c r="O353" i="21" a="1"/>
  <c r="O353" i="21" s="1"/>
  <c r="P353" i="21" s="1"/>
  <c r="O354" i="21" a="1"/>
  <c r="O354" i="21" s="1"/>
  <c r="P354" i="21" s="1"/>
  <c r="O355" i="21" a="1"/>
  <c r="O355" i="21" s="1"/>
  <c r="P355" i="21" s="1"/>
  <c r="O356" i="21" a="1"/>
  <c r="O356" i="21" s="1"/>
  <c r="P356" i="21" s="1"/>
  <c r="O357" i="21" a="1"/>
  <c r="O357" i="21" s="1"/>
  <c r="P357" i="21" s="1"/>
  <c r="O358" i="21" a="1"/>
  <c r="O358" i="21" s="1"/>
  <c r="P358" i="21" s="1"/>
  <c r="O359" i="21" a="1"/>
  <c r="O359" i="21" s="1"/>
  <c r="P359" i="21" s="1"/>
  <c r="O360" i="21" a="1"/>
  <c r="O360" i="21" s="1"/>
  <c r="P360" i="21" s="1"/>
  <c r="O361" i="21" a="1"/>
  <c r="O361" i="21" s="1"/>
  <c r="P361" i="21" s="1"/>
  <c r="O362" i="21" a="1"/>
  <c r="O362" i="21" s="1"/>
  <c r="P362" i="21" s="1"/>
  <c r="O363" i="21" a="1"/>
  <c r="O363" i="21" s="1"/>
  <c r="P363" i="21" s="1"/>
  <c r="O364" i="21" a="1"/>
  <c r="O364" i="21" s="1"/>
  <c r="P364" i="21" s="1"/>
  <c r="O365" i="21" a="1"/>
  <c r="O365" i="21" s="1"/>
  <c r="P365" i="21" s="1"/>
  <c r="O366" i="21" a="1"/>
  <c r="O366" i="21" s="1"/>
  <c r="P366" i="21" s="1"/>
  <c r="O367" i="21" a="1"/>
  <c r="O367" i="21" s="1"/>
  <c r="P367" i="21" s="1"/>
  <c r="O368" i="21" a="1"/>
  <c r="O368" i="21" s="1"/>
  <c r="P368" i="21" s="1"/>
  <c r="S368" i="21" s="1"/>
  <c r="O369" i="21" a="1"/>
  <c r="O369" i="21" s="1"/>
  <c r="P369" i="21" s="1"/>
  <c r="S369" i="21" s="1"/>
  <c r="O370" i="21" a="1"/>
  <c r="O370" i="21" s="1"/>
  <c r="P370" i="21" s="1"/>
  <c r="O371" i="21" a="1"/>
  <c r="O371" i="21" s="1"/>
  <c r="P371" i="21" s="1"/>
  <c r="O372" i="21" a="1"/>
  <c r="O372" i="21" s="1"/>
  <c r="P372" i="21" s="1"/>
  <c r="O373" i="21" a="1"/>
  <c r="O373" i="21" s="1"/>
  <c r="P373" i="21" s="1"/>
  <c r="O374" i="21" a="1"/>
  <c r="O374" i="21" s="1"/>
  <c r="P374" i="21" s="1"/>
  <c r="O375" i="21" a="1"/>
  <c r="O375" i="21" s="1"/>
  <c r="P375" i="21" s="1"/>
  <c r="O376" i="21" a="1"/>
  <c r="O376" i="21" s="1"/>
  <c r="P376" i="21" s="1"/>
  <c r="O377" i="21" a="1"/>
  <c r="O377" i="21" s="1"/>
  <c r="P377" i="21" s="1"/>
  <c r="O378" i="21" a="1"/>
  <c r="O378" i="21" s="1"/>
  <c r="P378" i="21" s="1"/>
  <c r="O379" i="21" a="1"/>
  <c r="O379" i="21" s="1"/>
  <c r="P379" i="21" s="1"/>
  <c r="O380" i="21" a="1"/>
  <c r="O380" i="21" s="1"/>
  <c r="P380" i="21" s="1"/>
  <c r="O381" i="21" a="1"/>
  <c r="O381" i="21" s="1"/>
  <c r="P381" i="21" s="1"/>
  <c r="O382" i="21" a="1"/>
  <c r="O382" i="21" s="1"/>
  <c r="P382" i="21" s="1"/>
  <c r="O383" i="21" a="1"/>
  <c r="O383" i="21" s="1"/>
  <c r="P383" i="21" s="1"/>
  <c r="O384" i="21" a="1"/>
  <c r="O384" i="21" s="1"/>
  <c r="P384" i="21" s="1"/>
  <c r="O385" i="21" a="1"/>
  <c r="O385" i="21" s="1"/>
  <c r="P385" i="21" s="1"/>
  <c r="O386" i="21" a="1"/>
  <c r="O386" i="21" s="1"/>
  <c r="P386" i="21" s="1"/>
  <c r="O387" i="21" a="1"/>
  <c r="O387" i="21" s="1"/>
  <c r="P387" i="21" s="1"/>
  <c r="O388" i="21" a="1"/>
  <c r="O388" i="21" s="1"/>
  <c r="P388" i="21" s="1"/>
  <c r="O389" i="21" a="1"/>
  <c r="O389" i="21" s="1"/>
  <c r="P389" i="21" s="1"/>
  <c r="O390" i="21" a="1"/>
  <c r="O390" i="21" s="1"/>
  <c r="P390" i="21" s="1"/>
  <c r="O391" i="21" a="1"/>
  <c r="O391" i="21" s="1"/>
  <c r="P391" i="21" s="1"/>
  <c r="S391" i="21" s="1"/>
  <c r="O392" i="21" a="1"/>
  <c r="O392" i="21" s="1"/>
  <c r="P392" i="21" s="1"/>
  <c r="O393" i="21" a="1"/>
  <c r="O393" i="21" s="1"/>
  <c r="P393" i="21" s="1"/>
  <c r="O394" i="21" a="1"/>
  <c r="O394" i="21" s="1"/>
  <c r="P394" i="21" s="1"/>
  <c r="O395" i="21" a="1"/>
  <c r="O395" i="21" s="1"/>
  <c r="P395" i="21" s="1"/>
  <c r="O396" i="21" a="1"/>
  <c r="O396" i="21" s="1"/>
  <c r="P396" i="21" s="1"/>
  <c r="O397" i="21" a="1"/>
  <c r="O397" i="21" s="1"/>
  <c r="P397" i="21" s="1"/>
  <c r="O398" i="21" a="1"/>
  <c r="O398" i="21" s="1"/>
  <c r="P398" i="21" s="1"/>
  <c r="O399" i="21" a="1"/>
  <c r="O399" i="21" s="1"/>
  <c r="P399" i="21" s="1"/>
  <c r="O400" i="21" a="1"/>
  <c r="O400" i="21" s="1"/>
  <c r="P400" i="21" s="1"/>
  <c r="O401" i="21" a="1"/>
  <c r="O401" i="21" s="1"/>
  <c r="P401" i="21" s="1"/>
  <c r="O402" i="21" a="1"/>
  <c r="O402" i="21" s="1"/>
  <c r="P402" i="21" s="1"/>
  <c r="O403" i="21" a="1"/>
  <c r="O403" i="21" s="1"/>
  <c r="P403" i="21" s="1"/>
  <c r="O404" i="21" a="1"/>
  <c r="O404" i="21" s="1"/>
  <c r="P404" i="21" s="1"/>
  <c r="O405" i="21" a="1"/>
  <c r="O405" i="21" s="1"/>
  <c r="P405" i="21" s="1"/>
  <c r="S405" i="21" s="1"/>
  <c r="O406" i="21" a="1"/>
  <c r="O406" i="21" s="1"/>
  <c r="P406" i="21" s="1"/>
  <c r="O407" i="21" a="1"/>
  <c r="O407" i="21" s="1"/>
  <c r="P407" i="21" s="1"/>
  <c r="O408" i="21" a="1"/>
  <c r="O408" i="21" s="1"/>
  <c r="P408" i="21" s="1"/>
  <c r="O409" i="21" a="1"/>
  <c r="O409" i="21" s="1"/>
  <c r="P409" i="21" s="1"/>
  <c r="O410" i="21" a="1"/>
  <c r="O410" i="21" s="1"/>
  <c r="P410" i="21" s="1"/>
  <c r="S410" i="21" s="1"/>
  <c r="O411" i="21" a="1"/>
  <c r="O411" i="21" s="1"/>
  <c r="P411" i="21" s="1"/>
  <c r="O412" i="21" a="1"/>
  <c r="O412" i="21" s="1"/>
  <c r="P412" i="21" s="1"/>
  <c r="O413" i="21" a="1"/>
  <c r="O413" i="21" s="1"/>
  <c r="P413" i="21" s="1"/>
  <c r="O414" i="21" a="1"/>
  <c r="O414" i="21" s="1"/>
  <c r="P414" i="21" s="1"/>
  <c r="O415" i="21" a="1"/>
  <c r="O415" i="21" s="1"/>
  <c r="P415" i="21" s="1"/>
  <c r="O416" i="21" a="1"/>
  <c r="O416" i="21" s="1"/>
  <c r="P416" i="21" s="1"/>
  <c r="O417" i="21" a="1"/>
  <c r="O417" i="21" s="1"/>
  <c r="P417" i="21" s="1"/>
  <c r="S417" i="21" s="1"/>
  <c r="O418" i="21" a="1"/>
  <c r="O418" i="21" s="1"/>
  <c r="P418" i="21" s="1"/>
  <c r="O419" i="21" a="1"/>
  <c r="O419" i="21" s="1"/>
  <c r="P419" i="21" s="1"/>
  <c r="O420" i="21" a="1"/>
  <c r="O420" i="21" s="1"/>
  <c r="P420" i="21" s="1"/>
  <c r="O421" i="21" a="1"/>
  <c r="O421" i="21" s="1"/>
  <c r="P421" i="21" s="1"/>
  <c r="O422" i="21" a="1"/>
  <c r="O422" i="21" s="1"/>
  <c r="P422" i="21" s="1"/>
  <c r="O423" i="21" a="1"/>
  <c r="O423" i="21" s="1"/>
  <c r="P423" i="21" s="1"/>
  <c r="O424" i="21" a="1"/>
  <c r="O424" i="21" s="1"/>
  <c r="P424" i="21" s="1"/>
  <c r="O425" i="21" a="1"/>
  <c r="O425" i="21" s="1"/>
  <c r="P425" i="21" s="1"/>
  <c r="O426" i="21" a="1"/>
  <c r="O426" i="21" s="1"/>
  <c r="P426" i="21" s="1"/>
  <c r="O427" i="21" a="1"/>
  <c r="O427" i="21" s="1"/>
  <c r="P427" i="21" s="1"/>
  <c r="O428" i="21" a="1"/>
  <c r="O428" i="21" s="1"/>
  <c r="P428" i="21" s="1"/>
  <c r="O429" i="21" a="1"/>
  <c r="O429" i="21" s="1"/>
  <c r="P429" i="21" s="1"/>
  <c r="O430" i="21" a="1"/>
  <c r="O430" i="21" s="1"/>
  <c r="P430" i="21" s="1"/>
  <c r="O431" i="21" a="1"/>
  <c r="O431" i="21" s="1"/>
  <c r="P431" i="21" s="1"/>
  <c r="S431" i="21" s="1"/>
  <c r="O432" i="21" a="1"/>
  <c r="O432" i="21" s="1"/>
  <c r="P432" i="21" s="1"/>
  <c r="O433" i="21" a="1"/>
  <c r="O433" i="21" s="1"/>
  <c r="P433" i="21" s="1"/>
  <c r="O434" i="21" a="1"/>
  <c r="O434" i="21" s="1"/>
  <c r="P434" i="21" s="1"/>
  <c r="S434" i="21" s="1"/>
  <c r="O435" i="21" a="1"/>
  <c r="O435" i="21" s="1"/>
  <c r="P435" i="21" s="1"/>
  <c r="O436" i="21" a="1"/>
  <c r="O436" i="21" s="1"/>
  <c r="P436" i="21" s="1"/>
  <c r="O437" i="21" a="1"/>
  <c r="O437" i="21" s="1"/>
  <c r="P437" i="21" s="1"/>
  <c r="O438" i="21" a="1"/>
  <c r="O438" i="21" s="1"/>
  <c r="P438" i="21" s="1"/>
  <c r="S438" i="21" s="1"/>
  <c r="O439" i="21" a="1"/>
  <c r="O439" i="21" s="1"/>
  <c r="P439" i="21" s="1"/>
  <c r="S439" i="21" s="1"/>
  <c r="O440" i="21" a="1"/>
  <c r="O440" i="21" s="1"/>
  <c r="P440" i="21" s="1"/>
  <c r="O441" i="21" a="1"/>
  <c r="O441" i="21" s="1"/>
  <c r="P441" i="21" s="1"/>
  <c r="O442" i="21" a="1"/>
  <c r="O442" i="21" s="1"/>
  <c r="P442" i="21" s="1"/>
  <c r="O443" i="21" a="1"/>
  <c r="O443" i="21" s="1"/>
  <c r="P443" i="21" s="1"/>
  <c r="O444" i="21" a="1"/>
  <c r="O444" i="21" s="1"/>
  <c r="P444" i="21" s="1"/>
  <c r="S444" i="21" s="1"/>
  <c r="O445" i="21" a="1"/>
  <c r="O445" i="21" s="1"/>
  <c r="P445" i="21" s="1"/>
  <c r="O446" i="21" a="1"/>
  <c r="O446" i="21" s="1"/>
  <c r="P446" i="21" s="1"/>
  <c r="O447" i="21" a="1"/>
  <c r="O447" i="21" s="1"/>
  <c r="P447" i="21" s="1"/>
  <c r="O448" i="21" a="1"/>
  <c r="O448" i="21" s="1"/>
  <c r="P448" i="21" s="1"/>
  <c r="O449" i="21" a="1"/>
  <c r="O449" i="21" s="1"/>
  <c r="P449" i="21" s="1"/>
  <c r="O450" i="21" a="1"/>
  <c r="O450" i="21" s="1"/>
  <c r="P450" i="21" s="1"/>
  <c r="O451" i="21" a="1"/>
  <c r="O451" i="21" s="1"/>
  <c r="P451" i="21" s="1"/>
  <c r="O452" i="21" a="1"/>
  <c r="O452" i="21" s="1"/>
  <c r="P452" i="21" s="1"/>
  <c r="O453" i="21" a="1"/>
  <c r="O453" i="21" s="1"/>
  <c r="P453" i="21" s="1"/>
  <c r="O454" i="21" a="1"/>
  <c r="O454" i="21" s="1"/>
  <c r="P454" i="21" s="1"/>
  <c r="O455" i="21" a="1"/>
  <c r="O455" i="21" s="1"/>
  <c r="P455" i="21" s="1"/>
  <c r="O456" i="21" a="1"/>
  <c r="O456" i="21" s="1"/>
  <c r="P456" i="21" s="1"/>
  <c r="O457" i="21" a="1"/>
  <c r="O457" i="21" s="1"/>
  <c r="P457" i="21" s="1"/>
  <c r="O458" i="21" a="1"/>
  <c r="O458" i="21" s="1"/>
  <c r="P458" i="21" s="1"/>
  <c r="O459" i="21" a="1"/>
  <c r="O459" i="21" s="1"/>
  <c r="P459" i="21" s="1"/>
  <c r="O460" i="21" a="1"/>
  <c r="O460" i="21" s="1"/>
  <c r="P460" i="21" s="1"/>
  <c r="O461" i="21" a="1"/>
  <c r="O461" i="21" s="1"/>
  <c r="P461" i="21" s="1"/>
  <c r="O462" i="21" a="1"/>
  <c r="O462" i="21" s="1"/>
  <c r="P462" i="21" s="1"/>
  <c r="O463" i="21" a="1"/>
  <c r="O463" i="21" s="1"/>
  <c r="P463" i="21" s="1"/>
  <c r="S463" i="21" s="1"/>
  <c r="O464" i="21" a="1"/>
  <c r="O464" i="21" s="1"/>
  <c r="P464" i="21" s="1"/>
  <c r="O465" i="21" a="1"/>
  <c r="O465" i="21" s="1"/>
  <c r="P465" i="21" s="1"/>
  <c r="O466" i="21" a="1"/>
  <c r="O466" i="21" s="1"/>
  <c r="P466" i="21" s="1"/>
  <c r="O467" i="21" a="1"/>
  <c r="O467" i="21" s="1"/>
  <c r="P467" i="21" s="1"/>
  <c r="O468" i="21" a="1"/>
  <c r="O468" i="21" s="1"/>
  <c r="P468" i="21" s="1"/>
  <c r="O469" i="21" a="1"/>
  <c r="O469" i="21" s="1"/>
  <c r="P469" i="21" s="1"/>
  <c r="O470" i="21" a="1"/>
  <c r="O470" i="21" s="1"/>
  <c r="P470" i="21" s="1"/>
  <c r="O471" i="21" a="1"/>
  <c r="O471" i="21" s="1"/>
  <c r="P471" i="21" s="1"/>
  <c r="O472" i="21" a="1"/>
  <c r="O472" i="21" s="1"/>
  <c r="P472" i="21" s="1"/>
  <c r="O473" i="21" a="1"/>
  <c r="O473" i="21" s="1"/>
  <c r="P473" i="21" s="1"/>
  <c r="O474" i="21" a="1"/>
  <c r="O474" i="21" s="1"/>
  <c r="P474" i="21" s="1"/>
  <c r="O475" i="21" a="1"/>
  <c r="O475" i="21" s="1"/>
  <c r="P475" i="21" s="1"/>
  <c r="O476" i="21" a="1"/>
  <c r="O476" i="21" s="1"/>
  <c r="P476" i="21" s="1"/>
  <c r="O477" i="21" a="1"/>
  <c r="O477" i="21" s="1"/>
  <c r="P477" i="21" s="1"/>
  <c r="O478" i="21" a="1"/>
  <c r="O478" i="21" s="1"/>
  <c r="P478" i="21" s="1"/>
  <c r="O479" i="21" a="1"/>
  <c r="O479" i="21" s="1"/>
  <c r="P479" i="21" s="1"/>
  <c r="O480" i="21" a="1"/>
  <c r="O480" i="21" s="1"/>
  <c r="P480" i="21" s="1"/>
  <c r="O481" i="21" a="1"/>
  <c r="O481" i="21" s="1"/>
  <c r="P481" i="21" s="1"/>
  <c r="S481" i="21" s="1"/>
  <c r="O482" i="21" a="1"/>
  <c r="O482" i="21" s="1"/>
  <c r="P482" i="21" s="1"/>
  <c r="O483" i="21" a="1"/>
  <c r="O483" i="21" s="1"/>
  <c r="P483" i="21" s="1"/>
  <c r="O484" i="21" a="1"/>
  <c r="O484" i="21" s="1"/>
  <c r="P484" i="21" s="1"/>
  <c r="O485" i="21" a="1"/>
  <c r="O485" i="21" s="1"/>
  <c r="P485" i="21" s="1"/>
  <c r="S485" i="21" s="1"/>
  <c r="O486" i="21" a="1"/>
  <c r="O486" i="21" s="1"/>
  <c r="P486" i="21" s="1"/>
  <c r="O487" i="21" a="1"/>
  <c r="O487" i="21" s="1"/>
  <c r="P487" i="21" s="1"/>
  <c r="O488" i="21" a="1"/>
  <c r="O488" i="21" s="1"/>
  <c r="P488" i="21" s="1"/>
  <c r="O489" i="21" a="1"/>
  <c r="O489" i="21" s="1"/>
  <c r="P489" i="21" s="1"/>
  <c r="O490" i="21" a="1"/>
  <c r="O490" i="21" s="1"/>
  <c r="P490" i="21" s="1"/>
  <c r="O491" i="21" a="1"/>
  <c r="O491" i="21" s="1"/>
  <c r="P491" i="21" s="1"/>
  <c r="O492" i="21" a="1"/>
  <c r="O492" i="21" s="1"/>
  <c r="P492" i="21" s="1"/>
  <c r="S492" i="21" s="1"/>
  <c r="O493" i="21" a="1"/>
  <c r="O493" i="21" s="1"/>
  <c r="P493" i="21" s="1"/>
  <c r="O494" i="21" a="1"/>
  <c r="O494" i="21" s="1"/>
  <c r="P494" i="21" s="1"/>
  <c r="O495" i="21" a="1"/>
  <c r="O495" i="21" s="1"/>
  <c r="P495" i="21" s="1"/>
  <c r="O496" i="21" a="1"/>
  <c r="O496" i="21" s="1"/>
  <c r="P496" i="21" s="1"/>
  <c r="O497" i="21" a="1"/>
  <c r="O497" i="21" s="1"/>
  <c r="P497" i="21" s="1"/>
  <c r="O498" i="21" a="1"/>
  <c r="O498" i="21" s="1"/>
  <c r="P498" i="21" s="1"/>
  <c r="O499" i="21" a="1"/>
  <c r="O499" i="21" s="1"/>
  <c r="P499" i="21" s="1"/>
  <c r="O500" i="21" a="1"/>
  <c r="O500" i="21" s="1"/>
  <c r="P500" i="21" s="1"/>
  <c r="S500" i="21" s="1"/>
  <c r="O501" i="21" a="1"/>
  <c r="O501" i="21" s="1"/>
  <c r="P501" i="21" s="1"/>
  <c r="S501" i="21" s="1"/>
  <c r="O502" i="21" a="1"/>
  <c r="O502" i="21" s="1"/>
  <c r="P502" i="21" s="1"/>
  <c r="O503" i="21" a="1"/>
  <c r="O503" i="21" s="1"/>
  <c r="P503" i="21" s="1"/>
  <c r="O504" i="21" a="1"/>
  <c r="O504" i="21" s="1"/>
  <c r="P504" i="21" s="1"/>
  <c r="O505" i="21" a="1"/>
  <c r="O505" i="21" s="1"/>
  <c r="P505" i="21" s="1"/>
  <c r="O506" i="21" a="1"/>
  <c r="O506" i="21" s="1"/>
  <c r="P506" i="21" s="1"/>
  <c r="O507" i="21" a="1"/>
  <c r="O507" i="21" s="1"/>
  <c r="P507" i="21" s="1"/>
  <c r="O508" i="21" a="1"/>
  <c r="O508" i="21" s="1"/>
  <c r="P508" i="21" s="1"/>
  <c r="O509" i="21" a="1"/>
  <c r="O509" i="21" s="1"/>
  <c r="P509" i="21" s="1"/>
  <c r="O510" i="21" a="1"/>
  <c r="O510" i="21" s="1"/>
  <c r="P510" i="21" s="1"/>
  <c r="O511" i="21" a="1"/>
  <c r="O511" i="21" s="1"/>
  <c r="P511" i="21" s="1"/>
  <c r="O512" i="21" a="1"/>
  <c r="O512" i="21" s="1"/>
  <c r="P512" i="21" s="1"/>
  <c r="O513" i="21" a="1"/>
  <c r="O513" i="21" s="1"/>
  <c r="P513" i="21" s="1"/>
  <c r="O514" i="21" a="1"/>
  <c r="O514" i="21" s="1"/>
  <c r="P514" i="21" s="1"/>
  <c r="O515" i="21" a="1"/>
  <c r="O515" i="21" s="1"/>
  <c r="P515" i="21" s="1"/>
  <c r="O516" i="21" a="1"/>
  <c r="O516" i="21" s="1"/>
  <c r="P516" i="21" s="1"/>
  <c r="O517" i="21" a="1"/>
  <c r="O517" i="21" s="1"/>
  <c r="P517" i="21" s="1"/>
  <c r="O518" i="21" a="1"/>
  <c r="O518" i="21" s="1"/>
  <c r="P518" i="21" s="1"/>
  <c r="O519" i="21" a="1"/>
  <c r="O519" i="21" s="1"/>
  <c r="P519" i="21" s="1"/>
  <c r="O520" i="21" a="1"/>
  <c r="O520" i="21" s="1"/>
  <c r="P520" i="21" s="1"/>
  <c r="S520" i="21" s="1"/>
  <c r="O521" i="21" a="1"/>
  <c r="O521" i="21" s="1"/>
  <c r="P521" i="21" s="1"/>
  <c r="O522" i="21" a="1"/>
  <c r="O522" i="21" s="1"/>
  <c r="P522" i="21" s="1"/>
  <c r="O523" i="21" a="1"/>
  <c r="O523" i="21" s="1"/>
  <c r="P523" i="21" s="1"/>
  <c r="S523" i="21" s="1"/>
  <c r="O524" i="21" a="1"/>
  <c r="O524" i="21" s="1"/>
  <c r="P524" i="21" s="1"/>
  <c r="O525" i="21" a="1"/>
  <c r="O525" i="21" s="1"/>
  <c r="P525" i="21" s="1"/>
  <c r="S525" i="21" s="1"/>
  <c r="O526" i="21" a="1"/>
  <c r="O526" i="21" s="1"/>
  <c r="P526" i="21" s="1"/>
  <c r="O527" i="21" a="1"/>
  <c r="O527" i="21" s="1"/>
  <c r="P527" i="21" s="1"/>
  <c r="O528" i="21" a="1"/>
  <c r="O528" i="21" s="1"/>
  <c r="P528" i="21" s="1"/>
  <c r="O529" i="21" a="1"/>
  <c r="O529" i="21" s="1"/>
  <c r="P529" i="21" s="1"/>
  <c r="S529" i="21" s="1"/>
  <c r="O530" i="21" a="1"/>
  <c r="O530" i="21" s="1"/>
  <c r="P530" i="21" s="1"/>
  <c r="O531" i="21" a="1"/>
  <c r="O531" i="21" s="1"/>
  <c r="P531" i="21" s="1"/>
  <c r="O532" i="21" a="1"/>
  <c r="O532" i="21" s="1"/>
  <c r="P532" i="21" s="1"/>
  <c r="O533" i="21" a="1"/>
  <c r="O533" i="21" s="1"/>
  <c r="P533" i="21" s="1"/>
  <c r="O534" i="21" a="1"/>
  <c r="O534" i="21" s="1"/>
  <c r="P534" i="21" s="1"/>
  <c r="O535" i="21" a="1"/>
  <c r="O535" i="21" s="1"/>
  <c r="P535" i="21" s="1"/>
  <c r="O536" i="21" a="1"/>
  <c r="O536" i="21" s="1"/>
  <c r="P536" i="21" s="1"/>
  <c r="O537" i="21" a="1"/>
  <c r="O537" i="21" s="1"/>
  <c r="P537" i="21" s="1"/>
  <c r="O538" i="21" a="1"/>
  <c r="O538" i="21" s="1"/>
  <c r="P538" i="21" s="1"/>
  <c r="O539" i="21" a="1"/>
  <c r="O539" i="21" s="1"/>
  <c r="P539" i="21" s="1"/>
  <c r="O540" i="21" a="1"/>
  <c r="O540" i="21" s="1"/>
  <c r="P540" i="21" s="1"/>
  <c r="O541" i="21" a="1"/>
  <c r="O541" i="21" s="1"/>
  <c r="P541" i="21" s="1"/>
  <c r="O542" i="21" a="1"/>
  <c r="O542" i="21" s="1"/>
  <c r="P542" i="21" s="1"/>
  <c r="O543" i="21" a="1"/>
  <c r="O543" i="21" s="1"/>
  <c r="P543" i="21" s="1"/>
  <c r="O544" i="21" a="1"/>
  <c r="O544" i="21" s="1"/>
  <c r="P544" i="21" s="1"/>
  <c r="O545" i="21" a="1"/>
  <c r="O545" i="21" s="1"/>
  <c r="P545" i="21" s="1"/>
  <c r="O546" i="21" a="1"/>
  <c r="O546" i="21" s="1"/>
  <c r="P546" i="21" s="1"/>
  <c r="O547" i="21" a="1"/>
  <c r="O547" i="21" s="1"/>
  <c r="P547" i="21" s="1"/>
  <c r="O548" i="21" a="1"/>
  <c r="O548" i="21" s="1"/>
  <c r="P548" i="21" s="1"/>
  <c r="O549" i="21" a="1"/>
  <c r="O549" i="21" s="1"/>
  <c r="P549" i="21" s="1"/>
  <c r="O550" i="21" a="1"/>
  <c r="O550" i="21" s="1"/>
  <c r="P550" i="21" s="1"/>
  <c r="O551" i="21" a="1"/>
  <c r="O551" i="21" s="1"/>
  <c r="P551" i="21" s="1"/>
  <c r="O552" i="21" a="1"/>
  <c r="O552" i="21" s="1"/>
  <c r="P552" i="21" s="1"/>
  <c r="O553" i="21" a="1"/>
  <c r="O553" i="21" s="1"/>
  <c r="P553" i="21" s="1"/>
  <c r="O554" i="21" a="1"/>
  <c r="O554" i="21" s="1"/>
  <c r="P554" i="21" s="1"/>
  <c r="O555" i="21" a="1"/>
  <c r="O555" i="21" s="1"/>
  <c r="P555" i="21" s="1"/>
  <c r="S555" i="21" s="1"/>
  <c r="O556" i="21" a="1"/>
  <c r="O556" i="21" s="1"/>
  <c r="P556" i="21" s="1"/>
  <c r="O557" i="21" a="1"/>
  <c r="O557" i="21" s="1"/>
  <c r="P557" i="21" s="1"/>
  <c r="O558" i="21" a="1"/>
  <c r="O558" i="21" s="1"/>
  <c r="P558" i="21" s="1"/>
  <c r="O559" i="21" a="1"/>
  <c r="O559" i="21" s="1"/>
  <c r="P559" i="21" s="1"/>
  <c r="O560" i="21" a="1"/>
  <c r="O560" i="21" s="1"/>
  <c r="P560" i="21" s="1"/>
  <c r="O561" i="21" a="1"/>
  <c r="O561" i="21" s="1"/>
  <c r="P561" i="21" s="1"/>
  <c r="O562" i="21" a="1"/>
  <c r="O562" i="21" s="1"/>
  <c r="P562" i="21" s="1"/>
  <c r="O563" i="21" a="1"/>
  <c r="O563" i="21" s="1"/>
  <c r="P563" i="21" s="1"/>
  <c r="S563" i="21" s="1"/>
  <c r="O564" i="21" a="1"/>
  <c r="O564" i="21" s="1"/>
  <c r="P564" i="21" s="1"/>
  <c r="O565" i="21" a="1"/>
  <c r="O565" i="21" s="1"/>
  <c r="P565" i="21" s="1"/>
  <c r="O566" i="21" a="1"/>
  <c r="O566" i="21" s="1"/>
  <c r="P566" i="21" s="1"/>
  <c r="O567" i="21" a="1"/>
  <c r="O567" i="21" s="1"/>
  <c r="P567" i="21" s="1"/>
  <c r="S567" i="21" s="1"/>
  <c r="O568" i="21" a="1"/>
  <c r="O568" i="21" s="1"/>
  <c r="P568" i="21" s="1"/>
  <c r="O569" i="21" a="1"/>
  <c r="O569" i="21" s="1"/>
  <c r="P569" i="21" s="1"/>
  <c r="O570" i="21" a="1"/>
  <c r="O570" i="21" s="1"/>
  <c r="P570" i="21" s="1"/>
  <c r="O571" i="21" a="1"/>
  <c r="O571" i="21" s="1"/>
  <c r="P571" i="21" s="1"/>
  <c r="O572" i="21" a="1"/>
  <c r="O572" i="21" s="1"/>
  <c r="P572" i="21" s="1"/>
  <c r="S572" i="21" s="1"/>
  <c r="O573" i="21" a="1"/>
  <c r="O573" i="21" s="1"/>
  <c r="P573" i="21" s="1"/>
  <c r="O574" i="21" a="1"/>
  <c r="O574" i="21" s="1"/>
  <c r="P574" i="21" s="1"/>
  <c r="O575" i="21" a="1"/>
  <c r="O575" i="21" s="1"/>
  <c r="P575" i="21" s="1"/>
  <c r="O576" i="21" a="1"/>
  <c r="O576" i="21" s="1"/>
  <c r="P576" i="21" s="1"/>
  <c r="O577" i="21" a="1"/>
  <c r="O577" i="21" s="1"/>
  <c r="P577" i="21" s="1"/>
  <c r="O578" i="21" a="1"/>
  <c r="O578" i="21" s="1"/>
  <c r="P578" i="21" s="1"/>
  <c r="O579" i="21" a="1"/>
  <c r="O579" i="21" s="1"/>
  <c r="P579" i="21" s="1"/>
  <c r="O580" i="21" a="1"/>
  <c r="O580" i="21" s="1"/>
  <c r="P580" i="21" s="1"/>
  <c r="O581" i="21" a="1"/>
  <c r="O581" i="21" s="1"/>
  <c r="P581" i="21" s="1"/>
  <c r="O582" i="21" a="1"/>
  <c r="O582" i="21" s="1"/>
  <c r="P582" i="21" s="1"/>
  <c r="O583" i="21" a="1"/>
  <c r="O583" i="21" s="1"/>
  <c r="P583" i="21" s="1"/>
  <c r="O584" i="21" a="1"/>
  <c r="O584" i="21" s="1"/>
  <c r="P584" i="21" s="1"/>
  <c r="O585" i="21" a="1"/>
  <c r="O585" i="21" s="1"/>
  <c r="P585" i="21" s="1"/>
  <c r="O586" i="21" a="1"/>
  <c r="O586" i="21" s="1"/>
  <c r="P586" i="21" s="1"/>
  <c r="O587" i="21" a="1"/>
  <c r="O587" i="21" s="1"/>
  <c r="P587" i="21" s="1"/>
  <c r="O588" i="21" a="1"/>
  <c r="O588" i="21" s="1"/>
  <c r="P588" i="21" s="1"/>
  <c r="O589" i="21" a="1"/>
  <c r="O589" i="21" s="1"/>
  <c r="P589" i="21" s="1"/>
  <c r="O590" i="21" a="1"/>
  <c r="O590" i="21" s="1"/>
  <c r="P590" i="21" s="1"/>
  <c r="O591" i="21" a="1"/>
  <c r="O591" i="21" s="1"/>
  <c r="P591" i="21" s="1"/>
  <c r="O592" i="21" a="1"/>
  <c r="O592" i="21" s="1"/>
  <c r="P592" i="21" s="1"/>
  <c r="O593" i="21" a="1"/>
  <c r="O593" i="21" s="1"/>
  <c r="P593" i="21" s="1"/>
  <c r="O594" i="21" a="1"/>
  <c r="O594" i="21" s="1"/>
  <c r="P594" i="21" s="1"/>
  <c r="O595" i="21" a="1"/>
  <c r="O595" i="21" s="1"/>
  <c r="P595" i="21" s="1"/>
  <c r="O596" i="21" a="1"/>
  <c r="O596" i="21" s="1"/>
  <c r="P596" i="21" s="1"/>
  <c r="O597" i="21" a="1"/>
  <c r="O597" i="21" s="1"/>
  <c r="P597" i="21" s="1"/>
  <c r="O598" i="21" a="1"/>
  <c r="O598" i="21" s="1"/>
  <c r="P598" i="21" s="1"/>
  <c r="O599" i="21" a="1"/>
  <c r="O599" i="21" s="1"/>
  <c r="P599" i="21" s="1"/>
  <c r="O600" i="21" a="1"/>
  <c r="O600" i="21" s="1"/>
  <c r="P600" i="21" s="1"/>
  <c r="O601" i="21" a="1"/>
  <c r="O601" i="21" s="1"/>
  <c r="P601" i="21" s="1"/>
  <c r="O602" i="21" a="1"/>
  <c r="O602" i="21" s="1"/>
  <c r="P602" i="21" s="1"/>
  <c r="O603" i="21" a="1"/>
  <c r="O603" i="21" s="1"/>
  <c r="P603" i="21" s="1"/>
  <c r="O604" i="21" a="1"/>
  <c r="O604" i="21" s="1"/>
  <c r="P604" i="21" s="1"/>
  <c r="O605" i="21" a="1"/>
  <c r="O605" i="21" s="1"/>
  <c r="P605" i="21" s="1"/>
  <c r="O606" i="21" a="1"/>
  <c r="O606" i="21" s="1"/>
  <c r="P606" i="21" s="1"/>
  <c r="O607" i="21" a="1"/>
  <c r="O607" i="21" s="1"/>
  <c r="P607" i="21" s="1"/>
  <c r="O608" i="21" a="1"/>
  <c r="O608" i="21" s="1"/>
  <c r="P608" i="21" s="1"/>
  <c r="O609" i="21" a="1"/>
  <c r="O609" i="21" s="1"/>
  <c r="P609" i="21" s="1"/>
  <c r="S609" i="21" s="1"/>
  <c r="O610" i="21" a="1"/>
  <c r="O610" i="21" s="1"/>
  <c r="P610" i="21" s="1"/>
  <c r="O611" i="21" a="1"/>
  <c r="O611" i="21" s="1"/>
  <c r="P611" i="21" s="1"/>
  <c r="O612" i="21" a="1"/>
  <c r="O612" i="21" s="1"/>
  <c r="P612" i="21" s="1"/>
  <c r="O613" i="21" a="1"/>
  <c r="O613" i="21" s="1"/>
  <c r="P613" i="21" s="1"/>
  <c r="O614" i="21" a="1"/>
  <c r="O614" i="21" s="1"/>
  <c r="P614" i="21" s="1"/>
  <c r="O615" i="21" a="1"/>
  <c r="O615" i="21" s="1"/>
  <c r="P615" i="21" s="1"/>
  <c r="O616" i="21" a="1"/>
  <c r="O616" i="21" s="1"/>
  <c r="P616" i="21" s="1"/>
  <c r="O617" i="21" a="1"/>
  <c r="O617" i="21" s="1"/>
  <c r="P617" i="21" s="1"/>
  <c r="O618" i="21" a="1"/>
  <c r="O618" i="21" s="1"/>
  <c r="P618" i="21" s="1"/>
  <c r="O619" i="21" a="1"/>
  <c r="O619" i="21" s="1"/>
  <c r="P619" i="21" s="1"/>
  <c r="O620" i="21" a="1"/>
  <c r="O620" i="21" s="1"/>
  <c r="P620" i="21" s="1"/>
  <c r="O621" i="21" a="1"/>
  <c r="O621" i="21" s="1"/>
  <c r="P621" i="21" s="1"/>
  <c r="O622" i="21" a="1"/>
  <c r="O622" i="21" s="1"/>
  <c r="P622" i="21" s="1"/>
  <c r="O623" i="21" a="1"/>
  <c r="O623" i="21" s="1"/>
  <c r="P623" i="21" s="1"/>
  <c r="S623" i="21" s="1"/>
  <c r="O624" i="21" a="1"/>
  <c r="O624" i="21" s="1"/>
  <c r="P624" i="21" s="1"/>
  <c r="O625" i="21" a="1"/>
  <c r="O625" i="21" s="1"/>
  <c r="P625" i="21" s="1"/>
  <c r="O626" i="21" a="1"/>
  <c r="O626" i="21" s="1"/>
  <c r="P626" i="21" s="1"/>
  <c r="O627" i="21" a="1"/>
  <c r="O627" i="21" s="1"/>
  <c r="P627" i="21" s="1"/>
  <c r="O628" i="21" a="1"/>
  <c r="O628" i="21" s="1"/>
  <c r="P628" i="21" s="1"/>
  <c r="O629" i="21" a="1"/>
  <c r="O629" i="21" s="1"/>
  <c r="P629" i="21" s="1"/>
  <c r="O630" i="21" a="1"/>
  <c r="O630" i="21" s="1"/>
  <c r="P630" i="21" s="1"/>
  <c r="O631" i="21" a="1"/>
  <c r="O631" i="21" s="1"/>
  <c r="P631" i="21" s="1"/>
  <c r="O632" i="21" a="1"/>
  <c r="O632" i="21" s="1"/>
  <c r="P632" i="21" s="1"/>
  <c r="O633" i="21" a="1"/>
  <c r="O633" i="21" s="1"/>
  <c r="P633" i="21" s="1"/>
  <c r="O634" i="21" a="1"/>
  <c r="O634" i="21" s="1"/>
  <c r="P634" i="21" s="1"/>
  <c r="O635" i="21" a="1"/>
  <c r="O635" i="21" s="1"/>
  <c r="P635" i="21" s="1"/>
  <c r="O636" i="21" a="1"/>
  <c r="O636" i="21" s="1"/>
  <c r="P636" i="21" s="1"/>
  <c r="O637" i="21" a="1"/>
  <c r="O637" i="21" s="1"/>
  <c r="P637" i="21" s="1"/>
  <c r="O638" i="21" a="1"/>
  <c r="O638" i="21" s="1"/>
  <c r="P638" i="21" s="1"/>
  <c r="O639" i="21" a="1"/>
  <c r="O639" i="21" s="1"/>
  <c r="P639" i="21" s="1"/>
  <c r="S639" i="21" s="1"/>
  <c r="O640" i="21" a="1"/>
  <c r="O640" i="21" s="1"/>
  <c r="P640" i="21" s="1"/>
  <c r="O641" i="21" a="1"/>
  <c r="O641" i="21" s="1"/>
  <c r="P641" i="21" s="1"/>
  <c r="O642" i="21" a="1"/>
  <c r="O642" i="21" s="1"/>
  <c r="P642" i="21" s="1"/>
  <c r="O643" i="21" a="1"/>
  <c r="O643" i="21" s="1"/>
  <c r="P643" i="21" s="1"/>
  <c r="O644" i="21" a="1"/>
  <c r="O644" i="21" s="1"/>
  <c r="P644" i="21" s="1"/>
  <c r="O645" i="21" a="1"/>
  <c r="O645" i="21" s="1"/>
  <c r="P645" i="21" s="1"/>
  <c r="O646" i="21" a="1"/>
  <c r="O646" i="21" s="1"/>
  <c r="P646" i="21" s="1"/>
  <c r="O647" i="21" a="1"/>
  <c r="O647" i="21" s="1"/>
  <c r="P647" i="21" s="1"/>
  <c r="O648" i="21" a="1"/>
  <c r="O648" i="21" s="1"/>
  <c r="P648" i="21" s="1"/>
  <c r="O649" i="21" a="1"/>
  <c r="O649" i="21" s="1"/>
  <c r="P649" i="21" s="1"/>
  <c r="O650" i="21" a="1"/>
  <c r="O650" i="21" s="1"/>
  <c r="P650" i="21" s="1"/>
  <c r="O651" i="21" a="1"/>
  <c r="O651" i="21" s="1"/>
  <c r="P651" i="21" s="1"/>
  <c r="O652" i="21" a="1"/>
  <c r="O652" i="21" s="1"/>
  <c r="P652" i="21" s="1"/>
  <c r="O653" i="21" a="1"/>
  <c r="O653" i="21" s="1"/>
  <c r="P653" i="21" s="1"/>
  <c r="O654" i="21" a="1"/>
  <c r="O654" i="21" s="1"/>
  <c r="P654" i="21" s="1"/>
  <c r="O655" i="21" a="1"/>
  <c r="O655" i="21" s="1"/>
  <c r="P655" i="21" s="1"/>
  <c r="O656" i="21" a="1"/>
  <c r="O656" i="21" s="1"/>
  <c r="P656" i="21" s="1"/>
  <c r="O657" i="21" a="1"/>
  <c r="O657" i="21" s="1"/>
  <c r="P657" i="21" s="1"/>
  <c r="O658" i="21" a="1"/>
  <c r="O658" i="21" s="1"/>
  <c r="P658" i="21" s="1"/>
  <c r="O659" i="21" a="1"/>
  <c r="O659" i="21" s="1"/>
  <c r="P659" i="21" s="1"/>
  <c r="O660" i="21" a="1"/>
  <c r="O660" i="21" s="1"/>
  <c r="P660" i="21" s="1"/>
  <c r="O661" i="21" a="1"/>
  <c r="O661" i="21" s="1"/>
  <c r="P661" i="21" s="1"/>
  <c r="O662" i="21" a="1"/>
  <c r="O662" i="21" s="1"/>
  <c r="P662" i="21" s="1"/>
  <c r="O663" i="21" a="1"/>
  <c r="O663" i="21" s="1"/>
  <c r="P663" i="21" s="1"/>
  <c r="O664" i="21" a="1"/>
  <c r="O664" i="21" s="1"/>
  <c r="P664" i="21" s="1"/>
  <c r="O665" i="21" a="1"/>
  <c r="O665" i="21" s="1"/>
  <c r="P665" i="21" s="1"/>
  <c r="O666" i="21" a="1"/>
  <c r="O666" i="21" s="1"/>
  <c r="P666" i="21" s="1"/>
  <c r="O667" i="21" a="1"/>
  <c r="O667" i="21" s="1"/>
  <c r="P667" i="21" s="1"/>
  <c r="O668" i="21" a="1"/>
  <c r="O668" i="21" s="1"/>
  <c r="P668" i="21" s="1"/>
  <c r="O669" i="21" a="1"/>
  <c r="O669" i="21" s="1"/>
  <c r="P669" i="21" s="1"/>
  <c r="O670" i="21" a="1"/>
  <c r="O670" i="21" s="1"/>
  <c r="P670" i="21" s="1"/>
  <c r="O671" i="21" a="1"/>
  <c r="O671" i="21" s="1"/>
  <c r="P671" i="21" s="1"/>
  <c r="O672" i="21" a="1"/>
  <c r="O672" i="21" s="1"/>
  <c r="P672" i="21" s="1"/>
  <c r="O673" i="21" a="1"/>
  <c r="O673" i="21" s="1"/>
  <c r="P673" i="21" s="1"/>
  <c r="O674" i="21" a="1"/>
  <c r="O674" i="21" s="1"/>
  <c r="P674" i="21" s="1"/>
  <c r="O675" i="21" a="1"/>
  <c r="O675" i="21" s="1"/>
  <c r="P675" i="21" s="1"/>
  <c r="O676" i="21" a="1"/>
  <c r="O676" i="21" s="1"/>
  <c r="P676" i="21" s="1"/>
  <c r="O677" i="21" a="1"/>
  <c r="O677" i="21" s="1"/>
  <c r="P677" i="21" s="1"/>
  <c r="O678" i="21" a="1"/>
  <c r="O678" i="21" s="1"/>
  <c r="P678" i="21" s="1"/>
  <c r="O679" i="21" a="1"/>
  <c r="O679" i="21" s="1"/>
  <c r="P679" i="21" s="1"/>
  <c r="S679" i="21" s="1"/>
  <c r="O680" i="21" a="1"/>
  <c r="O680" i="21" s="1"/>
  <c r="P680" i="21" s="1"/>
  <c r="O681" i="21" a="1"/>
  <c r="O681" i="21" s="1"/>
  <c r="P681" i="21" s="1"/>
  <c r="O682" i="21" a="1"/>
  <c r="O682" i="21" s="1"/>
  <c r="P682" i="21" s="1"/>
  <c r="O683" i="21" a="1"/>
  <c r="O683" i="21" s="1"/>
  <c r="P683" i="21" s="1"/>
  <c r="O684" i="21" a="1"/>
  <c r="O684" i="21" s="1"/>
  <c r="P684" i="21" s="1"/>
  <c r="O685" i="21" a="1"/>
  <c r="O685" i="21" s="1"/>
  <c r="P685" i="21" s="1"/>
  <c r="O686" i="21" a="1"/>
  <c r="O686" i="21" s="1"/>
  <c r="P686" i="21" s="1"/>
  <c r="O687" i="21" a="1"/>
  <c r="O687" i="21" s="1"/>
  <c r="P687" i="21" s="1"/>
  <c r="O688" i="21" a="1"/>
  <c r="O688" i="21" s="1"/>
  <c r="P688" i="21" s="1"/>
  <c r="O689" i="21" a="1"/>
  <c r="O689" i="21" s="1"/>
  <c r="P689" i="21" s="1"/>
  <c r="O690" i="21" a="1"/>
  <c r="O690" i="21" s="1"/>
  <c r="P690" i="21" s="1"/>
  <c r="O691" i="21" a="1"/>
  <c r="O691" i="21" s="1"/>
  <c r="P691" i="21" s="1"/>
  <c r="O692" i="21" a="1"/>
  <c r="O692" i="21" s="1"/>
  <c r="P692" i="21" s="1"/>
  <c r="O693" i="21" a="1"/>
  <c r="O693" i="21" s="1"/>
  <c r="P693" i="21" s="1"/>
  <c r="O694" i="21" a="1"/>
  <c r="O694" i="21" s="1"/>
  <c r="P694" i="21" s="1"/>
  <c r="O695" i="21" a="1"/>
  <c r="O695" i="21" s="1"/>
  <c r="P695" i="21" s="1"/>
  <c r="O696" i="21" a="1"/>
  <c r="O696" i="21" s="1"/>
  <c r="P696" i="21" s="1"/>
  <c r="O697" i="21" a="1"/>
  <c r="O697" i="21" s="1"/>
  <c r="P697" i="21" s="1"/>
  <c r="O698" i="21" a="1"/>
  <c r="O698" i="21" s="1"/>
  <c r="P698" i="21" s="1"/>
  <c r="O699" i="21" a="1"/>
  <c r="O699" i="21" s="1"/>
  <c r="P699" i="21" s="1"/>
  <c r="O700" i="21" a="1"/>
  <c r="O700" i="21" s="1"/>
  <c r="P700" i="21" s="1"/>
  <c r="O701" i="21" a="1"/>
  <c r="O701" i="21" s="1"/>
  <c r="P701" i="21" s="1"/>
  <c r="O702" i="21" a="1"/>
  <c r="O702" i="21" s="1"/>
  <c r="P702" i="21" s="1"/>
  <c r="O703" i="21" a="1"/>
  <c r="O703" i="21" s="1"/>
  <c r="P703" i="21" s="1"/>
  <c r="O704" i="21" a="1"/>
  <c r="O704" i="21" s="1"/>
  <c r="P704" i="21" s="1"/>
  <c r="O705" i="21" a="1"/>
  <c r="O705" i="21" s="1"/>
  <c r="P705" i="21" s="1"/>
  <c r="S705" i="21" s="1"/>
  <c r="O706" i="21" a="1"/>
  <c r="O706" i="21" s="1"/>
  <c r="P706" i="21" s="1"/>
  <c r="O707" i="21" a="1"/>
  <c r="O707" i="21" s="1"/>
  <c r="P707" i="21" s="1"/>
  <c r="O708" i="21" a="1"/>
  <c r="O708" i="21" s="1"/>
  <c r="P708" i="21" s="1"/>
  <c r="O709" i="21" a="1"/>
  <c r="O709" i="21" s="1"/>
  <c r="P709" i="21" s="1"/>
  <c r="O710" i="21" a="1"/>
  <c r="O710" i="21" s="1"/>
  <c r="P710" i="21" s="1"/>
  <c r="O711" i="21" a="1"/>
  <c r="O711" i="21" s="1"/>
  <c r="P711" i="21" s="1"/>
  <c r="S711" i="21" s="1"/>
  <c r="O712" i="21" a="1"/>
  <c r="O712" i="21" s="1"/>
  <c r="P712" i="21" s="1"/>
  <c r="O713" i="21" a="1"/>
  <c r="O713" i="21" s="1"/>
  <c r="P713" i="21" s="1"/>
  <c r="O714" i="21" a="1"/>
  <c r="O714" i="21" s="1"/>
  <c r="P714" i="21" s="1"/>
  <c r="O715" i="21" a="1"/>
  <c r="O715" i="21" s="1"/>
  <c r="P715" i="21" s="1"/>
  <c r="O716" i="21" a="1"/>
  <c r="O716" i="21" s="1"/>
  <c r="P716" i="21" s="1"/>
  <c r="O717" i="21" a="1"/>
  <c r="O717" i="21" s="1"/>
  <c r="P717" i="21" s="1"/>
  <c r="O718" i="21" a="1"/>
  <c r="O718" i="21" s="1"/>
  <c r="P718" i="21" s="1"/>
  <c r="O719" i="21" a="1"/>
  <c r="O719" i="21" s="1"/>
  <c r="P719" i="21" s="1"/>
  <c r="O720" i="21" a="1"/>
  <c r="O720" i="21" s="1"/>
  <c r="P720" i="21" s="1"/>
  <c r="O721" i="21" a="1"/>
  <c r="O721" i="21" s="1"/>
  <c r="P721" i="21" s="1"/>
  <c r="O722" i="21" a="1"/>
  <c r="O722" i="21" s="1"/>
  <c r="P722" i="21" s="1"/>
  <c r="O723" i="21" a="1"/>
  <c r="O723" i="21" s="1"/>
  <c r="P723" i="21" s="1"/>
  <c r="O724" i="21" a="1"/>
  <c r="O724" i="21" s="1"/>
  <c r="P724" i="21" s="1"/>
  <c r="O725" i="21" a="1"/>
  <c r="O725" i="21" s="1"/>
  <c r="P725" i="21" s="1"/>
  <c r="O726" i="21" a="1"/>
  <c r="O726" i="21" s="1"/>
  <c r="P726" i="21" s="1"/>
  <c r="O727" i="21" a="1"/>
  <c r="O727" i="21" s="1"/>
  <c r="P727" i="21" s="1"/>
  <c r="O728" i="21" a="1"/>
  <c r="O728" i="21" s="1"/>
  <c r="P728" i="21" s="1"/>
  <c r="Q728" i="21" s="1"/>
  <c r="O729" i="21" a="1"/>
  <c r="O729" i="21" s="1"/>
  <c r="P729" i="21" s="1"/>
  <c r="O730" i="21" a="1"/>
  <c r="O730" i="21" s="1"/>
  <c r="P730" i="21" s="1"/>
  <c r="O731" i="21" a="1"/>
  <c r="O731" i="21" s="1"/>
  <c r="P731" i="21" s="1"/>
  <c r="O732" i="21" a="1"/>
  <c r="O732" i="21" s="1"/>
  <c r="P732" i="21" s="1"/>
  <c r="O733" i="21" a="1"/>
  <c r="O733" i="21" s="1"/>
  <c r="P733" i="21" s="1"/>
  <c r="O734" i="21" a="1"/>
  <c r="O734" i="21" s="1"/>
  <c r="P734" i="21" s="1"/>
  <c r="O735" i="21" a="1"/>
  <c r="O735" i="21" s="1"/>
  <c r="P735" i="21" s="1"/>
  <c r="O736" i="21" a="1"/>
  <c r="O736" i="21" s="1"/>
  <c r="P736" i="21" s="1"/>
  <c r="O737" i="21" a="1"/>
  <c r="O737" i="21" s="1"/>
  <c r="P737" i="21" s="1"/>
  <c r="O738" i="21" a="1"/>
  <c r="O738" i="21" s="1"/>
  <c r="P738" i="21" s="1"/>
  <c r="O739" i="21" a="1"/>
  <c r="O739" i="21" s="1"/>
  <c r="P739" i="21" s="1"/>
  <c r="O740" i="21" a="1"/>
  <c r="O740" i="21" s="1"/>
  <c r="P740" i="21" s="1"/>
  <c r="O741" i="21" a="1"/>
  <c r="O741" i="21" s="1"/>
  <c r="P741" i="21" s="1"/>
  <c r="O742" i="21" a="1"/>
  <c r="O742" i="21" s="1"/>
  <c r="P742" i="21" s="1"/>
  <c r="O743" i="21" a="1"/>
  <c r="O743" i="21" s="1"/>
  <c r="P743" i="21" s="1"/>
  <c r="S743" i="21" s="1"/>
  <c r="O744" i="21" a="1"/>
  <c r="O744" i="21" s="1"/>
  <c r="P744" i="21" s="1"/>
  <c r="S744" i="21" s="1"/>
  <c r="O745" i="21" a="1"/>
  <c r="O745" i="21" s="1"/>
  <c r="P745" i="21" s="1"/>
  <c r="O746" i="21" a="1"/>
  <c r="O746" i="21" s="1"/>
  <c r="P746" i="21" s="1"/>
  <c r="O747" i="21" a="1"/>
  <c r="O747" i="21" s="1"/>
  <c r="P747" i="21" s="1"/>
  <c r="O748" i="21" a="1"/>
  <c r="O748" i="21" s="1"/>
  <c r="P748" i="21" s="1"/>
  <c r="O749" i="21" a="1"/>
  <c r="O749" i="21" s="1"/>
  <c r="P749" i="21" s="1"/>
  <c r="O750" i="21" a="1"/>
  <c r="O750" i="21" s="1"/>
  <c r="P750" i="21" s="1"/>
  <c r="O751" i="21" a="1"/>
  <c r="O751" i="21" s="1"/>
  <c r="P751" i="21" s="1"/>
  <c r="O752" i="21" a="1"/>
  <c r="O752" i="21" s="1"/>
  <c r="P752" i="21" s="1"/>
  <c r="O753" i="21" a="1"/>
  <c r="O753" i="21" s="1"/>
  <c r="P753" i="21" s="1"/>
  <c r="O754" i="21" a="1"/>
  <c r="O754" i="21" s="1"/>
  <c r="P754" i="21" s="1"/>
  <c r="O755" i="21" a="1"/>
  <c r="O755" i="21" s="1"/>
  <c r="P755" i="21" s="1"/>
  <c r="S755" i="21" s="1"/>
  <c r="O756" i="21" a="1"/>
  <c r="O756" i="21" s="1"/>
  <c r="P756" i="21" s="1"/>
  <c r="O757" i="21" a="1"/>
  <c r="O757" i="21" s="1"/>
  <c r="P757" i="21" s="1"/>
  <c r="O758" i="21" a="1"/>
  <c r="O758" i="21" s="1"/>
  <c r="P758" i="21" s="1"/>
  <c r="O759" i="21" a="1"/>
  <c r="O759" i="21" s="1"/>
  <c r="P759" i="21" s="1"/>
  <c r="O760" i="21" a="1"/>
  <c r="O760" i="21" s="1"/>
  <c r="P760" i="21" s="1"/>
  <c r="O761" i="21" a="1"/>
  <c r="O761" i="21" s="1"/>
  <c r="P761" i="21" s="1"/>
  <c r="O762" i="21" a="1"/>
  <c r="O762" i="21" s="1"/>
  <c r="P762" i="21" s="1"/>
  <c r="O763" i="21" a="1"/>
  <c r="O763" i="21" s="1"/>
  <c r="P763" i="21" s="1"/>
  <c r="O764" i="21" a="1"/>
  <c r="O764" i="21" s="1"/>
  <c r="P764" i="21" s="1"/>
  <c r="O765" i="21" a="1"/>
  <c r="O765" i="21" s="1"/>
  <c r="P765" i="21" s="1"/>
  <c r="S765" i="21" s="1"/>
  <c r="O766" i="21" a="1"/>
  <c r="O766" i="21" s="1"/>
  <c r="P766" i="21" s="1"/>
  <c r="S766" i="21" s="1"/>
  <c r="O767" i="21" a="1"/>
  <c r="O767" i="21" s="1"/>
  <c r="P767" i="21" s="1"/>
  <c r="S767" i="21" s="1"/>
  <c r="O768" i="21" a="1"/>
  <c r="O768" i="21" s="1"/>
  <c r="P768" i="21" s="1"/>
  <c r="S768" i="21" s="1"/>
  <c r="O769" i="21" a="1"/>
  <c r="O769" i="21" s="1"/>
  <c r="P769" i="21" s="1"/>
  <c r="O770" i="21" a="1"/>
  <c r="O770" i="21" s="1"/>
  <c r="P770" i="21" s="1"/>
  <c r="O771" i="21" a="1"/>
  <c r="O771" i="21" s="1"/>
  <c r="P771" i="21" s="1"/>
  <c r="O772" i="21" a="1"/>
  <c r="O772" i="21" s="1"/>
  <c r="P772" i="21" s="1"/>
  <c r="O773" i="21" a="1"/>
  <c r="O773" i="21" s="1"/>
  <c r="P773" i="21" s="1"/>
  <c r="O774" i="21" a="1"/>
  <c r="O774" i="21" s="1"/>
  <c r="P774" i="21" s="1"/>
  <c r="O775" i="21" a="1"/>
  <c r="O775" i="21" s="1"/>
  <c r="P775" i="21" s="1"/>
  <c r="O776" i="21" a="1"/>
  <c r="O776" i="21" s="1"/>
  <c r="P776" i="21" s="1"/>
  <c r="O777" i="21" a="1"/>
  <c r="O777" i="21" s="1"/>
  <c r="P777" i="21" s="1"/>
  <c r="O778" i="21" a="1"/>
  <c r="O778" i="21" s="1"/>
  <c r="P778" i="21" s="1"/>
  <c r="O779" i="21" a="1"/>
  <c r="O779" i="21" s="1"/>
  <c r="P779" i="21" s="1"/>
  <c r="O780" i="21" a="1"/>
  <c r="O780" i="21" s="1"/>
  <c r="P780" i="21" s="1"/>
  <c r="O781" i="21" a="1"/>
  <c r="O781" i="21" s="1"/>
  <c r="P781" i="21" s="1"/>
  <c r="O782" i="21" a="1"/>
  <c r="O782" i="21" s="1"/>
  <c r="P782" i="21" s="1"/>
  <c r="O783" i="21" a="1"/>
  <c r="O783" i="21" s="1"/>
  <c r="P783" i="21" s="1"/>
  <c r="O784" i="21" a="1"/>
  <c r="O784" i="21" s="1"/>
  <c r="P784" i="21" s="1"/>
  <c r="O785" i="21" a="1"/>
  <c r="O785" i="21" s="1"/>
  <c r="P785" i="21" s="1"/>
  <c r="O786" i="21" a="1"/>
  <c r="O786" i="21" s="1"/>
  <c r="P786" i="21" s="1"/>
  <c r="O787" i="21" a="1"/>
  <c r="O787" i="21" s="1"/>
  <c r="P787" i="21" s="1"/>
  <c r="O788" i="21" a="1"/>
  <c r="O788" i="21" s="1"/>
  <c r="P788" i="21" s="1"/>
  <c r="O789" i="21" a="1"/>
  <c r="O789" i="21" s="1"/>
  <c r="P789" i="21" s="1"/>
  <c r="O790" i="21" a="1"/>
  <c r="O790" i="21" s="1"/>
  <c r="P790" i="21" s="1"/>
  <c r="O791" i="21" a="1"/>
  <c r="O791" i="21" s="1"/>
  <c r="P791" i="21" s="1"/>
  <c r="O792" i="21" a="1"/>
  <c r="O792" i="21" s="1"/>
  <c r="P792" i="21" s="1"/>
  <c r="O793" i="21" a="1"/>
  <c r="O793" i="21" s="1"/>
  <c r="P793" i="21" s="1"/>
  <c r="O794" i="21" a="1"/>
  <c r="O794" i="21" s="1"/>
  <c r="P794" i="21" s="1"/>
  <c r="O795" i="21" a="1"/>
  <c r="O795" i="21" s="1"/>
  <c r="P795" i="21" s="1"/>
  <c r="O796" i="21" a="1"/>
  <c r="O796" i="21" s="1"/>
  <c r="P796" i="21" s="1"/>
  <c r="O797" i="21" a="1"/>
  <c r="O797" i="21" s="1"/>
  <c r="P797" i="21" s="1"/>
  <c r="O798" i="21" a="1"/>
  <c r="O798" i="21" s="1"/>
  <c r="P798" i="21" s="1"/>
  <c r="O799" i="21" a="1"/>
  <c r="O799" i="21" s="1"/>
  <c r="P799" i="21" s="1"/>
  <c r="O800" i="21" a="1"/>
  <c r="O800" i="21" s="1"/>
  <c r="P800" i="21" s="1"/>
  <c r="O801" i="21" a="1"/>
  <c r="O801" i="21" s="1"/>
  <c r="P801" i="21" s="1"/>
  <c r="O802" i="21" a="1"/>
  <c r="O802" i="21" s="1"/>
  <c r="P802" i="21" s="1"/>
  <c r="O803" i="21" a="1"/>
  <c r="O803" i="21" s="1"/>
  <c r="P803" i="21" s="1"/>
  <c r="O804" i="21" a="1"/>
  <c r="O804" i="21" s="1"/>
  <c r="P804" i="21" s="1"/>
  <c r="O805" i="21" a="1"/>
  <c r="O805" i="21" s="1"/>
  <c r="P805" i="21" s="1"/>
  <c r="O806" i="21" a="1"/>
  <c r="O806" i="21" s="1"/>
  <c r="P806" i="21" s="1"/>
  <c r="O807" i="21" a="1"/>
  <c r="O807" i="21" s="1"/>
  <c r="P807" i="21" s="1"/>
  <c r="O808" i="21" a="1"/>
  <c r="O808" i="21" s="1"/>
  <c r="P808" i="21" s="1"/>
  <c r="O809" i="21" a="1"/>
  <c r="O809" i="21" s="1"/>
  <c r="P809" i="21" s="1"/>
  <c r="O810" i="21" a="1"/>
  <c r="O810" i="21" s="1"/>
  <c r="P810" i="21" s="1"/>
  <c r="O811" i="21" a="1"/>
  <c r="O811" i="21" s="1"/>
  <c r="P811" i="21" s="1"/>
  <c r="O812" i="21" a="1"/>
  <c r="O812" i="21" s="1"/>
  <c r="P812" i="21" s="1"/>
  <c r="O813" i="21" a="1"/>
  <c r="O813" i="21" s="1"/>
  <c r="P813" i="21" s="1"/>
  <c r="O814" i="21" a="1"/>
  <c r="O814" i="21" s="1"/>
  <c r="P814" i="21" s="1"/>
  <c r="O815" i="21" a="1"/>
  <c r="O815" i="21" s="1"/>
  <c r="P815" i="21" s="1"/>
  <c r="O816" i="21" a="1"/>
  <c r="O816" i="21" s="1"/>
  <c r="P816" i="21" s="1"/>
  <c r="S816" i="21" s="1"/>
  <c r="O817" i="21" a="1"/>
  <c r="O817" i="21" s="1"/>
  <c r="P817" i="21" s="1"/>
  <c r="O818" i="21" a="1"/>
  <c r="O818" i="21" s="1"/>
  <c r="P818" i="21" s="1"/>
  <c r="O819" i="21" a="1"/>
  <c r="O819" i="21" s="1"/>
  <c r="P819" i="21" s="1"/>
  <c r="S819" i="21" s="1"/>
  <c r="O820" i="21" a="1"/>
  <c r="O820" i="21" s="1"/>
  <c r="P820" i="21" s="1"/>
  <c r="O821" i="21" a="1"/>
  <c r="O821" i="21" s="1"/>
  <c r="P821" i="21" s="1"/>
  <c r="O822" i="21" a="1"/>
  <c r="O822" i="21" s="1"/>
  <c r="P822" i="21" s="1"/>
  <c r="O823" i="21" a="1"/>
  <c r="O823" i="21" s="1"/>
  <c r="P823" i="21" s="1"/>
  <c r="O824" i="21" a="1"/>
  <c r="O824" i="21" s="1"/>
  <c r="P824" i="21" s="1"/>
  <c r="O825" i="21" a="1"/>
  <c r="O825" i="21" s="1"/>
  <c r="P825" i="21" s="1"/>
  <c r="O826" i="21" a="1"/>
  <c r="O826" i="21" s="1"/>
  <c r="P826" i="21" s="1"/>
  <c r="O827" i="21" a="1"/>
  <c r="O827" i="21" s="1"/>
  <c r="P827" i="21" s="1"/>
  <c r="O828" i="21" a="1"/>
  <c r="O828" i="21" s="1"/>
  <c r="P828" i="21" s="1"/>
  <c r="O829" i="21" a="1"/>
  <c r="O829" i="21" s="1"/>
  <c r="P829" i="21" s="1"/>
  <c r="S829" i="21" s="1"/>
  <c r="O830" i="21" a="1"/>
  <c r="O830" i="21" s="1"/>
  <c r="P830" i="21" s="1"/>
  <c r="O831" i="21" a="1"/>
  <c r="O831" i="21" s="1"/>
  <c r="P831" i="21" s="1"/>
  <c r="O832" i="21" a="1"/>
  <c r="O832" i="21" s="1"/>
  <c r="P832" i="21" s="1"/>
  <c r="S832" i="21" s="1"/>
  <c r="O833" i="21" a="1"/>
  <c r="O833" i="21" s="1"/>
  <c r="P833" i="21" s="1"/>
  <c r="O834" i="21" a="1"/>
  <c r="O834" i="21" s="1"/>
  <c r="P834" i="21" s="1"/>
  <c r="O835" i="21" a="1"/>
  <c r="O835" i="21" s="1"/>
  <c r="P835" i="21" s="1"/>
  <c r="O836" i="21" a="1"/>
  <c r="O836" i="21" s="1"/>
  <c r="P836" i="21" s="1"/>
  <c r="O837" i="21" a="1"/>
  <c r="O837" i="21" s="1"/>
  <c r="P837" i="21" s="1"/>
  <c r="O838" i="21" a="1"/>
  <c r="O838" i="21" s="1"/>
  <c r="P838" i="21" s="1"/>
  <c r="O839" i="21" a="1"/>
  <c r="O839" i="21" s="1"/>
  <c r="P839" i="21" s="1"/>
  <c r="O840" i="21" a="1"/>
  <c r="O840" i="21" s="1"/>
  <c r="P840" i="21" s="1"/>
  <c r="O841" i="21" a="1"/>
  <c r="O841" i="21" s="1"/>
  <c r="P841" i="21" s="1"/>
  <c r="O842" i="21" a="1"/>
  <c r="O842" i="21" s="1"/>
  <c r="P842" i="21" s="1"/>
  <c r="O843" i="21" a="1"/>
  <c r="O843" i="21" s="1"/>
  <c r="P843" i="21" s="1"/>
  <c r="O844" i="21" a="1"/>
  <c r="O844" i="21" s="1"/>
  <c r="P844" i="21" s="1"/>
  <c r="O845" i="21" a="1"/>
  <c r="O845" i="21" s="1"/>
  <c r="P845" i="21" s="1"/>
  <c r="O846" i="21" a="1"/>
  <c r="O846" i="21" s="1"/>
  <c r="P846" i="21" s="1"/>
  <c r="O847" i="21" a="1"/>
  <c r="O847" i="21" s="1"/>
  <c r="P847" i="21" s="1"/>
  <c r="O848" i="21" a="1"/>
  <c r="O848" i="21" s="1"/>
  <c r="P848" i="21" s="1"/>
  <c r="O849" i="21" a="1"/>
  <c r="O849" i="21" s="1"/>
  <c r="P849" i="21" s="1"/>
  <c r="O850" i="21" a="1"/>
  <c r="O850" i="21" s="1"/>
  <c r="P850" i="21" s="1"/>
  <c r="O851" i="21" a="1"/>
  <c r="O851" i="21" s="1"/>
  <c r="P851" i="21" s="1"/>
  <c r="O852" i="21" a="1"/>
  <c r="O852" i="21" s="1"/>
  <c r="P852" i="21" s="1"/>
  <c r="O853" i="21" a="1"/>
  <c r="O853" i="21" s="1"/>
  <c r="P853" i="21" s="1"/>
  <c r="O854" i="21" a="1"/>
  <c r="O854" i="21" s="1"/>
  <c r="P854" i="21" s="1"/>
  <c r="O855" i="21" a="1"/>
  <c r="O855" i="21" s="1"/>
  <c r="P855" i="21" s="1"/>
  <c r="O856" i="21" a="1"/>
  <c r="O856" i="21" s="1"/>
  <c r="P856" i="21" s="1"/>
  <c r="O857" i="21" a="1"/>
  <c r="O857" i="21" s="1"/>
  <c r="P857" i="21" s="1"/>
  <c r="O858" i="21" a="1"/>
  <c r="O858" i="21" s="1"/>
  <c r="P858" i="21" s="1"/>
  <c r="O859" i="21" a="1"/>
  <c r="O859" i="21" s="1"/>
  <c r="P859" i="21" s="1"/>
  <c r="O860" i="21" a="1"/>
  <c r="O860" i="21" s="1"/>
  <c r="P860" i="21" s="1"/>
  <c r="O861" i="21" a="1"/>
  <c r="O861" i="21" s="1"/>
  <c r="P861" i="21" s="1"/>
  <c r="O862" i="21" a="1"/>
  <c r="O862" i="21" s="1"/>
  <c r="P862" i="21" s="1"/>
  <c r="O863" i="21" a="1"/>
  <c r="O863" i="21" s="1"/>
  <c r="P863" i="21" s="1"/>
  <c r="O864" i="21" a="1"/>
  <c r="O864" i="21" s="1"/>
  <c r="P864" i="21" s="1"/>
  <c r="O865" i="21" a="1"/>
  <c r="O865" i="21" s="1"/>
  <c r="P865" i="21" s="1"/>
  <c r="O866" i="21" a="1"/>
  <c r="O866" i="21" s="1"/>
  <c r="P866" i="21" s="1"/>
  <c r="O867" i="21" a="1"/>
  <c r="O867" i="21" s="1"/>
  <c r="P867" i="21" s="1"/>
  <c r="O868" i="21" a="1"/>
  <c r="O868" i="21" s="1"/>
  <c r="P868" i="21" s="1"/>
  <c r="O869" i="21" a="1"/>
  <c r="O869" i="21" s="1"/>
  <c r="P869" i="21" s="1"/>
  <c r="O870" i="21" a="1"/>
  <c r="O870" i="21" s="1"/>
  <c r="P870" i="21" s="1"/>
  <c r="O871" i="21" a="1"/>
  <c r="O871" i="21" s="1"/>
  <c r="P871" i="21" s="1"/>
  <c r="O872" i="21" a="1"/>
  <c r="O872" i="21" s="1"/>
  <c r="P872" i="21" s="1"/>
  <c r="O873" i="21" a="1"/>
  <c r="O873" i="21" s="1"/>
  <c r="P873" i="21" s="1"/>
  <c r="O874" i="21" a="1"/>
  <c r="O874" i="21" s="1"/>
  <c r="P874" i="21" s="1"/>
  <c r="S874" i="21" s="1"/>
  <c r="O875" i="21" a="1"/>
  <c r="O875" i="21" s="1"/>
  <c r="P875" i="21" s="1"/>
  <c r="O876" i="21" a="1"/>
  <c r="O876" i="21" s="1"/>
  <c r="P876" i="21" s="1"/>
  <c r="O877" i="21" a="1"/>
  <c r="O877" i="21" s="1"/>
  <c r="P877" i="21" s="1"/>
  <c r="O878" i="21" a="1"/>
  <c r="O878" i="21" s="1"/>
  <c r="P878" i="21" s="1"/>
  <c r="S878" i="21" s="1"/>
  <c r="O879" i="21" a="1"/>
  <c r="O879" i="21" s="1"/>
  <c r="P879" i="21" s="1"/>
  <c r="O880" i="21" a="1"/>
  <c r="O880" i="21" s="1"/>
  <c r="P880" i="21" s="1"/>
  <c r="O881" i="21" a="1"/>
  <c r="O881" i="21" s="1"/>
  <c r="P881" i="21" s="1"/>
  <c r="O882" i="21" a="1"/>
  <c r="O882" i="21" s="1"/>
  <c r="P882" i="21" s="1"/>
  <c r="O883" i="21" a="1"/>
  <c r="O883" i="21" s="1"/>
  <c r="P883" i="21" s="1"/>
  <c r="O884" i="21" a="1"/>
  <c r="O884" i="21" s="1"/>
  <c r="P884" i="21" s="1"/>
  <c r="O885" i="21" a="1"/>
  <c r="O885" i="21" s="1"/>
  <c r="P885" i="21" s="1"/>
  <c r="O886" i="21" a="1"/>
  <c r="O886" i="21" s="1"/>
  <c r="P886" i="21" s="1"/>
  <c r="O887" i="21" a="1"/>
  <c r="O887" i="21" s="1"/>
  <c r="P887" i="21" s="1"/>
  <c r="O888" i="21" a="1"/>
  <c r="O888" i="21" s="1"/>
  <c r="P888" i="21" s="1"/>
  <c r="O889" i="21" a="1"/>
  <c r="O889" i="21" s="1"/>
  <c r="P889" i="21" s="1"/>
  <c r="O890" i="21" a="1"/>
  <c r="O890" i="21" s="1"/>
  <c r="P890" i="21" s="1"/>
  <c r="Q890" i="21" s="1"/>
  <c r="O891" i="21" a="1"/>
  <c r="O891" i="21" s="1"/>
  <c r="P891" i="21" s="1"/>
  <c r="O892" i="21" a="1"/>
  <c r="O892" i="21" s="1"/>
  <c r="P892" i="21" s="1"/>
  <c r="O893" i="21" a="1"/>
  <c r="O893" i="21" s="1"/>
  <c r="P893" i="21" s="1"/>
  <c r="O894" i="21" a="1"/>
  <c r="O894" i="21" s="1"/>
  <c r="P894" i="21" s="1"/>
  <c r="O895" i="21" a="1"/>
  <c r="O895" i="21" s="1"/>
  <c r="P895" i="21" s="1"/>
  <c r="O896" i="21" a="1"/>
  <c r="O896" i="21" s="1"/>
  <c r="P896" i="21" s="1"/>
  <c r="O897" i="21" a="1"/>
  <c r="O897" i="21" s="1"/>
  <c r="P897" i="21" s="1"/>
  <c r="O898" i="21" a="1"/>
  <c r="O898" i="21" s="1"/>
  <c r="P898" i="21" s="1"/>
  <c r="O899" i="21" a="1"/>
  <c r="O899" i="21" s="1"/>
  <c r="P899" i="21" s="1"/>
  <c r="O900" i="21" a="1"/>
  <c r="O900" i="21" s="1"/>
  <c r="P900" i="21" s="1"/>
  <c r="O901" i="21" a="1"/>
  <c r="O901" i="21" s="1"/>
  <c r="P901" i="21" s="1"/>
  <c r="O902" i="21" a="1"/>
  <c r="O902" i="21" s="1"/>
  <c r="P902" i="21" s="1"/>
  <c r="O903" i="21" a="1"/>
  <c r="O903" i="21" s="1"/>
  <c r="P903" i="21" s="1"/>
  <c r="O904" i="21" a="1"/>
  <c r="O904" i="21" s="1"/>
  <c r="P904" i="21" s="1"/>
  <c r="O905" i="21" a="1"/>
  <c r="O905" i="21" s="1"/>
  <c r="P905" i="21" s="1"/>
  <c r="O906" i="21" a="1"/>
  <c r="O906" i="21" s="1"/>
  <c r="P906" i="21" s="1"/>
  <c r="S906" i="21" s="1"/>
  <c r="O907" i="21" a="1"/>
  <c r="O907" i="21" s="1"/>
  <c r="P907" i="21" s="1"/>
  <c r="O908" i="21" a="1"/>
  <c r="O908" i="21" s="1"/>
  <c r="P908" i="21" s="1"/>
  <c r="O909" i="21" a="1"/>
  <c r="O909" i="21" s="1"/>
  <c r="P909" i="21" s="1"/>
  <c r="O910" i="21" a="1"/>
  <c r="O910" i="21" s="1"/>
  <c r="P910" i="21" s="1"/>
  <c r="O911" i="21" a="1"/>
  <c r="O911" i="21" s="1"/>
  <c r="P911" i="21" s="1"/>
  <c r="O912" i="21" a="1"/>
  <c r="O912" i="21" s="1"/>
  <c r="P912" i="21" s="1"/>
  <c r="O913" i="21" a="1"/>
  <c r="O913" i="21" s="1"/>
  <c r="P913" i="21" s="1"/>
  <c r="O914" i="21" a="1"/>
  <c r="O914" i="21" s="1"/>
  <c r="P914" i="21" s="1"/>
  <c r="O915" i="21" a="1"/>
  <c r="O915" i="21" s="1"/>
  <c r="P915" i="21" s="1"/>
  <c r="O916" i="21" a="1"/>
  <c r="O916" i="21" s="1"/>
  <c r="P916" i="21" s="1"/>
  <c r="O917" i="21" a="1"/>
  <c r="O917" i="21" s="1"/>
  <c r="P917" i="21" s="1"/>
  <c r="O918" i="21" a="1"/>
  <c r="O918" i="21" s="1"/>
  <c r="P918" i="21" s="1"/>
  <c r="O919" i="21" a="1"/>
  <c r="O919" i="21" s="1"/>
  <c r="P919" i="21" s="1"/>
  <c r="O920" i="21" a="1"/>
  <c r="O920" i="21" s="1"/>
  <c r="P920" i="21" s="1"/>
  <c r="O921" i="21" a="1"/>
  <c r="O921" i="21" s="1"/>
  <c r="P921" i="21" s="1"/>
  <c r="O922" i="21" a="1"/>
  <c r="O922" i="21" s="1"/>
  <c r="P922" i="21" s="1"/>
  <c r="S922" i="21" s="1"/>
  <c r="O923" i="21" a="1"/>
  <c r="O923" i="21" s="1"/>
  <c r="P923" i="21" s="1"/>
  <c r="O924" i="21" a="1"/>
  <c r="O924" i="21" s="1"/>
  <c r="P924" i="21" s="1"/>
  <c r="O925" i="21" a="1"/>
  <c r="O925" i="21" s="1"/>
  <c r="P925" i="21" s="1"/>
  <c r="O926" i="21" a="1"/>
  <c r="O926" i="21" s="1"/>
  <c r="P926" i="21" s="1"/>
  <c r="O927" i="21" a="1"/>
  <c r="O927" i="21" s="1"/>
  <c r="P927" i="21" s="1"/>
  <c r="O928" i="21" a="1"/>
  <c r="O928" i="21" s="1"/>
  <c r="P928" i="21" s="1"/>
  <c r="O929" i="21" a="1"/>
  <c r="O929" i="21" s="1"/>
  <c r="P929" i="21" s="1"/>
  <c r="O930" i="21" a="1"/>
  <c r="O930" i="21" s="1"/>
  <c r="P930" i="21" s="1"/>
  <c r="O931" i="21" a="1"/>
  <c r="O931" i="21" s="1"/>
  <c r="P931" i="21" s="1"/>
  <c r="O932" i="21" a="1"/>
  <c r="O932" i="21" s="1"/>
  <c r="P932" i="21" s="1"/>
  <c r="O933" i="21" a="1"/>
  <c r="O933" i="21" s="1"/>
  <c r="P933" i="21" s="1"/>
  <c r="O934" i="21" a="1"/>
  <c r="O934" i="21" s="1"/>
  <c r="P934" i="21" s="1"/>
  <c r="O935" i="21" a="1"/>
  <c r="O935" i="21" s="1"/>
  <c r="P935" i="21" s="1"/>
  <c r="O936" i="21" a="1"/>
  <c r="O936" i="21" s="1"/>
  <c r="P936" i="21" s="1"/>
  <c r="O937" i="21" a="1"/>
  <c r="O937" i="21" s="1"/>
  <c r="P937" i="21" s="1"/>
  <c r="O938" i="21" a="1"/>
  <c r="O938" i="21" s="1"/>
  <c r="P938" i="21" s="1"/>
  <c r="S938" i="21" s="1"/>
  <c r="O939" i="21" a="1"/>
  <c r="O939" i="21" s="1"/>
  <c r="P939" i="21" s="1"/>
  <c r="O940" i="21" a="1"/>
  <c r="O940" i="21" s="1"/>
  <c r="P940" i="21" s="1"/>
  <c r="O941" i="21" a="1"/>
  <c r="O941" i="21" s="1"/>
  <c r="P941" i="21" s="1"/>
  <c r="O942" i="21" a="1"/>
  <c r="O942" i="21" s="1"/>
  <c r="P942" i="21" s="1"/>
  <c r="O943" i="21" a="1"/>
  <c r="O943" i="21" s="1"/>
  <c r="P943" i="21" s="1"/>
  <c r="O944" i="21" a="1"/>
  <c r="O944" i="21" s="1"/>
  <c r="P944" i="21" s="1"/>
  <c r="O945" i="21" a="1"/>
  <c r="O945" i="21" s="1"/>
  <c r="P945" i="21" s="1"/>
  <c r="O946" i="21" a="1"/>
  <c r="O946" i="21" s="1"/>
  <c r="P946" i="21" s="1"/>
  <c r="O947" i="21" a="1"/>
  <c r="O947" i="21" s="1"/>
  <c r="P947" i="21" s="1"/>
  <c r="O948" i="21" a="1"/>
  <c r="O948" i="21" s="1"/>
  <c r="P948" i="21" s="1"/>
  <c r="O949" i="21" a="1"/>
  <c r="O949" i="21" s="1"/>
  <c r="P949" i="21" s="1"/>
  <c r="O950" i="21" a="1"/>
  <c r="O950" i="21" s="1"/>
  <c r="P950" i="21" s="1"/>
  <c r="S950" i="21" s="1"/>
  <c r="O951" i="21" a="1"/>
  <c r="O951" i="21" s="1"/>
  <c r="P951" i="21" s="1"/>
  <c r="O952" i="21" a="1"/>
  <c r="O952" i="21" s="1"/>
  <c r="P952" i="21" s="1"/>
  <c r="O953" i="21" a="1"/>
  <c r="O953" i="21" s="1"/>
  <c r="P953" i="21" s="1"/>
  <c r="O954" i="21" a="1"/>
  <c r="O954" i="21" s="1"/>
  <c r="P954" i="21" s="1"/>
  <c r="S954" i="21" s="1"/>
  <c r="O955" i="21" a="1"/>
  <c r="O955" i="21" s="1"/>
  <c r="P955" i="21" s="1"/>
  <c r="O956" i="21" a="1"/>
  <c r="O956" i="21" s="1"/>
  <c r="P956" i="21" s="1"/>
  <c r="O957" i="21" a="1"/>
  <c r="O957" i="21" s="1"/>
  <c r="P957" i="21" s="1"/>
  <c r="O958" i="21" a="1"/>
  <c r="O958" i="21" s="1"/>
  <c r="P958" i="21" s="1"/>
  <c r="O959" i="21" a="1"/>
  <c r="O959" i="21" s="1"/>
  <c r="P959" i="21" s="1"/>
  <c r="O960" i="21" a="1"/>
  <c r="O960" i="21" s="1"/>
  <c r="P960" i="21" s="1"/>
  <c r="O961" i="21" a="1"/>
  <c r="O961" i="21" s="1"/>
  <c r="P961" i="21" s="1"/>
  <c r="O962" i="21" a="1"/>
  <c r="O962" i="21" s="1"/>
  <c r="P962" i="21" s="1"/>
  <c r="O963" i="21" a="1"/>
  <c r="O963" i="21" s="1"/>
  <c r="P963" i="21" s="1"/>
  <c r="O964" i="21" a="1"/>
  <c r="O964" i="21" s="1"/>
  <c r="P964" i="21" s="1"/>
  <c r="O965" i="21" a="1"/>
  <c r="O965" i="21" s="1"/>
  <c r="P965" i="21" s="1"/>
  <c r="O966" i="21" a="1"/>
  <c r="O966" i="21" s="1"/>
  <c r="P966" i="21" s="1"/>
  <c r="O967" i="21" a="1"/>
  <c r="O967" i="21" s="1"/>
  <c r="P967" i="21" s="1"/>
  <c r="O968" i="21" a="1"/>
  <c r="O968" i="21" s="1"/>
  <c r="P968" i="21" s="1"/>
  <c r="O969" i="21" a="1"/>
  <c r="O969" i="21" s="1"/>
  <c r="P969" i="21" s="1"/>
  <c r="O970" i="21" a="1"/>
  <c r="O970" i="21" s="1"/>
  <c r="P970" i="21" s="1"/>
  <c r="S970" i="21" s="1"/>
  <c r="O971" i="21" a="1"/>
  <c r="O971" i="21" s="1"/>
  <c r="P971" i="21" s="1"/>
  <c r="O972" i="21" a="1"/>
  <c r="O972" i="21" s="1"/>
  <c r="P972" i="21" s="1"/>
  <c r="O973" i="21" a="1"/>
  <c r="O973" i="21" s="1"/>
  <c r="P973" i="21" s="1"/>
  <c r="O974" i="21" a="1"/>
  <c r="O974" i="21" s="1"/>
  <c r="P974" i="21" s="1"/>
  <c r="O975" i="21" a="1"/>
  <c r="O975" i="21" s="1"/>
  <c r="P975" i="21" s="1"/>
  <c r="O976" i="21" a="1"/>
  <c r="O976" i="21" s="1"/>
  <c r="P976" i="21" s="1"/>
  <c r="O977" i="21" a="1"/>
  <c r="O977" i="21" s="1"/>
  <c r="P977" i="21" s="1"/>
  <c r="S977" i="21" s="1"/>
  <c r="O978" i="21" a="1"/>
  <c r="O978" i="21" s="1"/>
  <c r="P978" i="21" s="1"/>
  <c r="O979" i="21" a="1"/>
  <c r="O979" i="21" s="1"/>
  <c r="P979" i="21" s="1"/>
  <c r="O980" i="21" a="1"/>
  <c r="O980" i="21" s="1"/>
  <c r="P980" i="21" s="1"/>
  <c r="O981" i="21" a="1"/>
  <c r="O981" i="21" s="1"/>
  <c r="P981" i="21" s="1"/>
  <c r="O982" i="21" a="1"/>
  <c r="O982" i="21" s="1"/>
  <c r="P982" i="21" s="1"/>
  <c r="O983" i="21" a="1"/>
  <c r="O983" i="21" s="1"/>
  <c r="P983" i="21" s="1"/>
  <c r="O984" i="21" a="1"/>
  <c r="O984" i="21" s="1"/>
  <c r="P984" i="21" s="1"/>
  <c r="O985" i="21" a="1"/>
  <c r="O985" i="21" s="1"/>
  <c r="P985" i="21" s="1"/>
  <c r="O986" i="21" a="1"/>
  <c r="O986" i="21" s="1"/>
  <c r="P986" i="21" s="1"/>
  <c r="O987" i="21" a="1"/>
  <c r="O987" i="21" s="1"/>
  <c r="P987" i="21" s="1"/>
  <c r="O988" i="21" a="1"/>
  <c r="O988" i="21" s="1"/>
  <c r="P988" i="21" s="1"/>
  <c r="O989" i="21" a="1"/>
  <c r="O989" i="21" s="1"/>
  <c r="P989" i="21" s="1"/>
  <c r="O990" i="21" a="1"/>
  <c r="O990" i="21" s="1"/>
  <c r="P990" i="21" s="1"/>
  <c r="O991" i="21" a="1"/>
  <c r="O991" i="21" s="1"/>
  <c r="P991" i="21" s="1"/>
  <c r="O992" i="21" a="1"/>
  <c r="O992" i="21" s="1"/>
  <c r="P992" i="21" s="1"/>
  <c r="O993" i="21" a="1"/>
  <c r="O993" i="21" s="1"/>
  <c r="P993" i="21" s="1"/>
  <c r="O994" i="21" a="1"/>
  <c r="O994" i="21" s="1"/>
  <c r="P994" i="21" s="1"/>
  <c r="O995" i="21" a="1"/>
  <c r="O995" i="21" s="1"/>
  <c r="P995" i="21" s="1"/>
  <c r="O996" i="21" a="1"/>
  <c r="O996" i="21" s="1"/>
  <c r="P996" i="21" s="1"/>
  <c r="O997" i="21" a="1"/>
  <c r="O997" i="21" s="1"/>
  <c r="P997" i="21" s="1"/>
  <c r="O998" i="21" a="1"/>
  <c r="O998" i="21" s="1"/>
  <c r="P998" i="21" s="1"/>
  <c r="O999" i="21" a="1"/>
  <c r="O999" i="21" s="1"/>
  <c r="P999" i="21" s="1"/>
  <c r="O1000" i="21" a="1"/>
  <c r="O1000" i="21" s="1"/>
  <c r="P1000" i="21" s="1"/>
  <c r="O1001" i="21" a="1"/>
  <c r="O1001" i="21" s="1"/>
  <c r="P1001" i="21" s="1"/>
  <c r="S1001" i="21" s="1"/>
  <c r="V2" i="21"/>
  <c r="V3" i="21"/>
  <c r="V4" i="21"/>
  <c r="V5" i="21"/>
  <c r="V6" i="21"/>
  <c r="V7" i="21"/>
  <c r="V8" i="21"/>
  <c r="V9" i="21"/>
  <c r="V10" i="21"/>
  <c r="V11" i="21"/>
  <c r="V12" i="21"/>
  <c r="V13" i="21"/>
  <c r="V14" i="21"/>
  <c r="V15" i="21"/>
  <c r="V16" i="21"/>
  <c r="V17" i="21"/>
  <c r="V18" i="21"/>
  <c r="V19" i="21"/>
  <c r="V20" i="21"/>
  <c r="V21" i="21"/>
  <c r="V22" i="21"/>
  <c r="V23" i="21"/>
  <c r="V24" i="21"/>
  <c r="V25" i="21"/>
  <c r="V26" i="21"/>
  <c r="V27" i="21"/>
  <c r="V28" i="21"/>
  <c r="V29" i="21"/>
  <c r="V30" i="21"/>
  <c r="V31" i="21"/>
  <c r="V32" i="21"/>
  <c r="V33" i="21"/>
  <c r="V34" i="21"/>
  <c r="V35" i="21"/>
  <c r="V36" i="21"/>
  <c r="V37" i="21"/>
  <c r="V38" i="21"/>
  <c r="V39" i="21"/>
  <c r="V40" i="21"/>
  <c r="V41" i="21"/>
  <c r="V42" i="21"/>
  <c r="V43" i="21"/>
  <c r="V44" i="21"/>
  <c r="V45" i="21"/>
  <c r="V46" i="21"/>
  <c r="V47" i="21"/>
  <c r="V48" i="21"/>
  <c r="V49" i="21"/>
  <c r="V50" i="21"/>
  <c r="V51" i="21"/>
  <c r="V52" i="21"/>
  <c r="V53" i="21"/>
  <c r="V54" i="21"/>
  <c r="V55" i="21"/>
  <c r="V56" i="21"/>
  <c r="V57" i="21"/>
  <c r="V58" i="21"/>
  <c r="V59" i="21"/>
  <c r="V60" i="21"/>
  <c r="V61" i="21"/>
  <c r="V62" i="21"/>
  <c r="V63" i="21"/>
  <c r="V64" i="21"/>
  <c r="V65" i="21"/>
  <c r="V66" i="21"/>
  <c r="V67" i="21"/>
  <c r="V68" i="21"/>
  <c r="V69" i="21"/>
  <c r="V70" i="21"/>
  <c r="V71" i="21"/>
  <c r="V72" i="21"/>
  <c r="V73" i="21"/>
  <c r="V74" i="21"/>
  <c r="V75" i="21"/>
  <c r="V76" i="21"/>
  <c r="V77" i="21"/>
  <c r="V78" i="21"/>
  <c r="V79" i="21"/>
  <c r="V80" i="21"/>
  <c r="V81" i="21"/>
  <c r="V82" i="21"/>
  <c r="V83" i="21"/>
  <c r="V84" i="21"/>
  <c r="V85" i="21"/>
  <c r="V86" i="21"/>
  <c r="V87" i="21"/>
  <c r="V88" i="21"/>
  <c r="V89" i="21"/>
  <c r="V90" i="21"/>
  <c r="V91" i="21"/>
  <c r="V92" i="21"/>
  <c r="V93" i="21"/>
  <c r="V94" i="21"/>
  <c r="V95" i="21"/>
  <c r="V96" i="21"/>
  <c r="V97" i="21"/>
  <c r="V98" i="21"/>
  <c r="V99" i="21"/>
  <c r="V100" i="21"/>
  <c r="V101" i="21"/>
  <c r="V102" i="21"/>
  <c r="V103" i="21"/>
  <c r="V104" i="21"/>
  <c r="V105" i="21"/>
  <c r="V106" i="21"/>
  <c r="V107" i="21"/>
  <c r="V108" i="21"/>
  <c r="V109" i="21"/>
  <c r="V110" i="21"/>
  <c r="V111" i="21"/>
  <c r="V112" i="21"/>
  <c r="V113" i="21"/>
  <c r="V114" i="21"/>
  <c r="V115" i="21"/>
  <c r="V116" i="21"/>
  <c r="V117" i="21"/>
  <c r="V118" i="21"/>
  <c r="V119" i="21"/>
  <c r="V120" i="21"/>
  <c r="V121" i="21"/>
  <c r="V122" i="21"/>
  <c r="V123" i="21"/>
  <c r="V124" i="21"/>
  <c r="V125" i="21"/>
  <c r="V126" i="21"/>
  <c r="V127" i="21"/>
  <c r="V128" i="21"/>
  <c r="V129" i="21"/>
  <c r="V130" i="21"/>
  <c r="V131" i="21"/>
  <c r="V132" i="21"/>
  <c r="V133" i="21"/>
  <c r="V134" i="21"/>
  <c r="V135" i="21"/>
  <c r="V136" i="21"/>
  <c r="V137" i="21"/>
  <c r="V138" i="21"/>
  <c r="V139" i="21"/>
  <c r="V140" i="21"/>
  <c r="V141" i="21"/>
  <c r="V142" i="21"/>
  <c r="V143" i="21"/>
  <c r="V144" i="21"/>
  <c r="V145" i="21"/>
  <c r="V146" i="21"/>
  <c r="V147" i="21"/>
  <c r="V148" i="21"/>
  <c r="V149" i="21"/>
  <c r="V150" i="21"/>
  <c r="V151" i="21"/>
  <c r="V152" i="21"/>
  <c r="V153" i="21"/>
  <c r="V154" i="21"/>
  <c r="V155" i="21"/>
  <c r="V156" i="21"/>
  <c r="V157" i="21"/>
  <c r="V158" i="21"/>
  <c r="V159" i="21"/>
  <c r="V160" i="21"/>
  <c r="V161" i="21"/>
  <c r="V162" i="21"/>
  <c r="V163" i="21"/>
  <c r="V164" i="21"/>
  <c r="V165" i="21"/>
  <c r="V166" i="21"/>
  <c r="V167" i="21"/>
  <c r="V168" i="21"/>
  <c r="V169" i="21"/>
  <c r="V170" i="21"/>
  <c r="V171" i="21"/>
  <c r="V172" i="21"/>
  <c r="V173" i="21"/>
  <c r="V174" i="21"/>
  <c r="V175" i="21"/>
  <c r="V176" i="21"/>
  <c r="V177" i="21"/>
  <c r="V178" i="21"/>
  <c r="V179" i="21"/>
  <c r="V180" i="21"/>
  <c r="V181" i="21"/>
  <c r="V182" i="21"/>
  <c r="V183" i="21"/>
  <c r="V184" i="21"/>
  <c r="V185" i="21"/>
  <c r="V186" i="21"/>
  <c r="V187" i="21"/>
  <c r="V188" i="21"/>
  <c r="V189" i="21"/>
  <c r="V190" i="21"/>
  <c r="V191" i="21"/>
  <c r="V192" i="21"/>
  <c r="V193" i="21"/>
  <c r="V194" i="21"/>
  <c r="V195" i="21"/>
  <c r="V196" i="21"/>
  <c r="V197" i="21"/>
  <c r="V198" i="21"/>
  <c r="V199" i="21"/>
  <c r="V200" i="21"/>
  <c r="V201" i="21"/>
  <c r="V202" i="21"/>
  <c r="V203" i="21"/>
  <c r="V204" i="21"/>
  <c r="V205" i="21"/>
  <c r="V206" i="21"/>
  <c r="V207" i="21"/>
  <c r="V208" i="21"/>
  <c r="V209" i="21"/>
  <c r="V210" i="21"/>
  <c r="V211" i="21"/>
  <c r="V212" i="21"/>
  <c r="V213" i="21"/>
  <c r="V214" i="21"/>
  <c r="V215" i="21"/>
  <c r="V216" i="21"/>
  <c r="V217" i="21"/>
  <c r="V218" i="21"/>
  <c r="V219" i="21"/>
  <c r="V220" i="21"/>
  <c r="V221" i="21"/>
  <c r="V222" i="21"/>
  <c r="V223" i="21"/>
  <c r="V224" i="21"/>
  <c r="V225" i="21"/>
  <c r="V226" i="21"/>
  <c r="V227" i="21"/>
  <c r="V228" i="21"/>
  <c r="V229" i="21"/>
  <c r="V230" i="21"/>
  <c r="V231" i="21"/>
  <c r="V232" i="21"/>
  <c r="V233" i="21"/>
  <c r="V234" i="21"/>
  <c r="V235" i="21"/>
  <c r="V236" i="21"/>
  <c r="V237" i="21"/>
  <c r="V238" i="21"/>
  <c r="V239" i="21"/>
  <c r="V240" i="21"/>
  <c r="V241" i="21"/>
  <c r="V242" i="21"/>
  <c r="V243" i="21"/>
  <c r="V244" i="21"/>
  <c r="V245" i="21"/>
  <c r="V246" i="21"/>
  <c r="V247" i="21"/>
  <c r="V248" i="21"/>
  <c r="V249" i="21"/>
  <c r="V250" i="21"/>
  <c r="V251" i="21"/>
  <c r="V252" i="21"/>
  <c r="V253" i="21"/>
  <c r="V254" i="21"/>
  <c r="V255" i="21"/>
  <c r="V256" i="21"/>
  <c r="V257" i="21"/>
  <c r="V258" i="21"/>
  <c r="V259" i="21"/>
  <c r="V260" i="21"/>
  <c r="V261" i="21"/>
  <c r="V262" i="21"/>
  <c r="V263" i="21"/>
  <c r="V264" i="21"/>
  <c r="V265" i="21"/>
  <c r="V266" i="21"/>
  <c r="V267" i="21"/>
  <c r="V268" i="21"/>
  <c r="V269" i="21"/>
  <c r="V270" i="21"/>
  <c r="V271" i="21"/>
  <c r="V272" i="21"/>
  <c r="V273" i="21"/>
  <c r="V274" i="21"/>
  <c r="V275" i="21"/>
  <c r="V276" i="21"/>
  <c r="V277" i="21"/>
  <c r="V278" i="21"/>
  <c r="V279" i="21"/>
  <c r="V280" i="21"/>
  <c r="V281" i="21"/>
  <c r="V282" i="21"/>
  <c r="V283" i="21"/>
  <c r="V284" i="21"/>
  <c r="V285" i="21"/>
  <c r="V286" i="21"/>
  <c r="V287" i="21"/>
  <c r="V288" i="21"/>
  <c r="V289" i="21"/>
  <c r="V290" i="21"/>
  <c r="V291" i="21"/>
  <c r="V292" i="21"/>
  <c r="V293" i="21"/>
  <c r="V294" i="21"/>
  <c r="V295" i="21"/>
  <c r="V296" i="21"/>
  <c r="V297" i="21"/>
  <c r="V298" i="21"/>
  <c r="V299" i="21"/>
  <c r="V300" i="21"/>
  <c r="V301" i="21"/>
  <c r="V302" i="21"/>
  <c r="V303" i="21"/>
  <c r="V304" i="21"/>
  <c r="V305" i="21"/>
  <c r="V306" i="21"/>
  <c r="V307" i="21"/>
  <c r="V308" i="21"/>
  <c r="V309" i="21"/>
  <c r="V310" i="21"/>
  <c r="V311" i="21"/>
  <c r="V312" i="21"/>
  <c r="V313" i="21"/>
  <c r="V314" i="21"/>
  <c r="V315" i="21"/>
  <c r="V316" i="21"/>
  <c r="V317" i="21"/>
  <c r="V318" i="21"/>
  <c r="V319" i="21"/>
  <c r="V320" i="21"/>
  <c r="V321" i="21"/>
  <c r="V322" i="21"/>
  <c r="V323" i="21"/>
  <c r="V324" i="21"/>
  <c r="V325" i="21"/>
  <c r="V326" i="21"/>
  <c r="V327" i="21"/>
  <c r="V328" i="21"/>
  <c r="V329" i="21"/>
  <c r="V330" i="21"/>
  <c r="V331" i="21"/>
  <c r="V332" i="21"/>
  <c r="V333" i="21"/>
  <c r="V334" i="21"/>
  <c r="V335" i="21"/>
  <c r="V336" i="21"/>
  <c r="V337" i="21"/>
  <c r="V338" i="21"/>
  <c r="V339" i="21"/>
  <c r="V340" i="21"/>
  <c r="V341" i="21"/>
  <c r="V342" i="21"/>
  <c r="V343" i="21"/>
  <c r="V344" i="21"/>
  <c r="V345" i="21"/>
  <c r="V346" i="21"/>
  <c r="V347" i="21"/>
  <c r="V348" i="21"/>
  <c r="V349" i="21"/>
  <c r="V350" i="21"/>
  <c r="V351" i="21"/>
  <c r="V352" i="21"/>
  <c r="V353" i="21"/>
  <c r="V354" i="21"/>
  <c r="V355" i="21"/>
  <c r="V356" i="21"/>
  <c r="V357" i="21"/>
  <c r="V358" i="21"/>
  <c r="V359" i="21"/>
  <c r="V360" i="21"/>
  <c r="V361" i="21"/>
  <c r="V362" i="21"/>
  <c r="V363" i="21"/>
  <c r="V364" i="21"/>
  <c r="V365" i="21"/>
  <c r="V366" i="21"/>
  <c r="V367" i="21"/>
  <c r="V368" i="21"/>
  <c r="V369" i="21"/>
  <c r="V370" i="21"/>
  <c r="V371" i="21"/>
  <c r="V372" i="21"/>
  <c r="V373" i="21"/>
  <c r="V374" i="21"/>
  <c r="V375" i="21"/>
  <c r="V376" i="21"/>
  <c r="V377" i="21"/>
  <c r="V378" i="21"/>
  <c r="V379" i="21"/>
  <c r="V380" i="21"/>
  <c r="V381" i="21"/>
  <c r="V382" i="21"/>
  <c r="V383" i="21"/>
  <c r="V384" i="21"/>
  <c r="V385" i="21"/>
  <c r="V386" i="21"/>
  <c r="V387" i="21"/>
  <c r="V388" i="21"/>
  <c r="V389" i="21"/>
  <c r="V390" i="21"/>
  <c r="V391" i="21"/>
  <c r="V392" i="21"/>
  <c r="V393" i="21"/>
  <c r="V394" i="21"/>
  <c r="V395" i="21"/>
  <c r="V396" i="21"/>
  <c r="V397" i="21"/>
  <c r="V398" i="21"/>
  <c r="V399" i="21"/>
  <c r="V400" i="21"/>
  <c r="V401" i="21"/>
  <c r="V402" i="21"/>
  <c r="V403" i="21"/>
  <c r="V404" i="21"/>
  <c r="V405" i="21"/>
  <c r="V406" i="21"/>
  <c r="V407" i="21"/>
  <c r="V408" i="21"/>
  <c r="V409" i="21"/>
  <c r="V410" i="21"/>
  <c r="V411" i="21"/>
  <c r="V412" i="21"/>
  <c r="V413" i="21"/>
  <c r="V414" i="21"/>
  <c r="V415" i="21"/>
  <c r="V416" i="21"/>
  <c r="V417" i="21"/>
  <c r="V418" i="21"/>
  <c r="V419" i="21"/>
  <c r="V420" i="21"/>
  <c r="V421" i="21"/>
  <c r="V422" i="21"/>
  <c r="V423" i="21"/>
  <c r="V424" i="21"/>
  <c r="V425" i="21"/>
  <c r="V426" i="21"/>
  <c r="V427" i="21"/>
  <c r="V428" i="21"/>
  <c r="V429" i="21"/>
  <c r="V430" i="21"/>
  <c r="V431" i="21"/>
  <c r="V432" i="21"/>
  <c r="V433" i="21"/>
  <c r="V434" i="21"/>
  <c r="V435" i="21"/>
  <c r="V436" i="21"/>
  <c r="V437" i="21"/>
  <c r="V438" i="21"/>
  <c r="V439" i="21"/>
  <c r="V440" i="21"/>
  <c r="V441" i="21"/>
  <c r="V442" i="21"/>
  <c r="V443" i="21"/>
  <c r="V444" i="21"/>
  <c r="V445" i="21"/>
  <c r="V446" i="21"/>
  <c r="V447" i="21"/>
  <c r="V448" i="21"/>
  <c r="V449" i="21"/>
  <c r="V450" i="21"/>
  <c r="V451" i="21"/>
  <c r="V452" i="21"/>
  <c r="V453" i="21"/>
  <c r="V454" i="21"/>
  <c r="V455" i="21"/>
  <c r="V456" i="21"/>
  <c r="V457" i="21"/>
  <c r="V458" i="21"/>
  <c r="V459" i="21"/>
  <c r="V460" i="21"/>
  <c r="V461" i="21"/>
  <c r="V462" i="21"/>
  <c r="V463" i="21"/>
  <c r="V464" i="21"/>
  <c r="V465" i="21"/>
  <c r="V466" i="21"/>
  <c r="V467" i="21"/>
  <c r="V468" i="21"/>
  <c r="V469" i="21"/>
  <c r="V470" i="21"/>
  <c r="V471" i="21"/>
  <c r="V472" i="21"/>
  <c r="V473" i="21"/>
  <c r="V474" i="21"/>
  <c r="V475" i="21"/>
  <c r="V476" i="21"/>
  <c r="V477" i="21"/>
  <c r="V478" i="21"/>
  <c r="V479" i="21"/>
  <c r="V480" i="21"/>
  <c r="V481" i="21"/>
  <c r="V482" i="21"/>
  <c r="V483" i="21"/>
  <c r="V484" i="21"/>
  <c r="V485" i="21"/>
  <c r="V486" i="21"/>
  <c r="V487" i="21"/>
  <c r="V488" i="21"/>
  <c r="V489" i="21"/>
  <c r="V490" i="21"/>
  <c r="V491" i="21"/>
  <c r="V492" i="21"/>
  <c r="V493" i="21"/>
  <c r="V494" i="21"/>
  <c r="V495" i="21"/>
  <c r="V496" i="21"/>
  <c r="V497" i="21"/>
  <c r="V498" i="21"/>
  <c r="V499" i="21"/>
  <c r="V500" i="21"/>
  <c r="V501" i="21"/>
  <c r="V502" i="21"/>
  <c r="V503" i="21"/>
  <c r="V504" i="21"/>
  <c r="V505" i="21"/>
  <c r="V506" i="21"/>
  <c r="V507" i="21"/>
  <c r="V508" i="21"/>
  <c r="V509" i="21"/>
  <c r="V510" i="21"/>
  <c r="V511" i="21"/>
  <c r="V512" i="21"/>
  <c r="V513" i="21"/>
  <c r="V514" i="21"/>
  <c r="V515" i="21"/>
  <c r="V516" i="21"/>
  <c r="V517" i="21"/>
  <c r="V518" i="21"/>
  <c r="V519" i="21"/>
  <c r="V520" i="21"/>
  <c r="V521" i="21"/>
  <c r="V522" i="21"/>
  <c r="V523" i="21"/>
  <c r="V524" i="21"/>
  <c r="V525" i="21"/>
  <c r="V526" i="21"/>
  <c r="V527" i="21"/>
  <c r="V528" i="21"/>
  <c r="V529" i="21"/>
  <c r="V530" i="21"/>
  <c r="V531" i="21"/>
  <c r="V532" i="21"/>
  <c r="V533" i="21"/>
  <c r="V534" i="21"/>
  <c r="V535" i="21"/>
  <c r="V536" i="21"/>
  <c r="V537" i="21"/>
  <c r="V538" i="21"/>
  <c r="V539" i="21"/>
  <c r="V540" i="21"/>
  <c r="V541" i="21"/>
  <c r="V542" i="21"/>
  <c r="V543" i="21"/>
  <c r="V544" i="21"/>
  <c r="V545" i="21"/>
  <c r="V546" i="21"/>
  <c r="V547" i="21"/>
  <c r="V548" i="21"/>
  <c r="V549" i="21"/>
  <c r="V550" i="21"/>
  <c r="V551" i="21"/>
  <c r="V552" i="21"/>
  <c r="V553" i="21"/>
  <c r="V554" i="21"/>
  <c r="V555" i="21"/>
  <c r="V556" i="21"/>
  <c r="V557" i="21"/>
  <c r="V558" i="21"/>
  <c r="V559" i="21"/>
  <c r="V560" i="21"/>
  <c r="V561" i="21"/>
  <c r="V562" i="21"/>
  <c r="V563" i="21"/>
  <c r="V564" i="21"/>
  <c r="V565" i="21"/>
  <c r="V566" i="21"/>
  <c r="V567" i="21"/>
  <c r="V568" i="21"/>
  <c r="V569" i="21"/>
  <c r="V570" i="21"/>
  <c r="V571" i="21"/>
  <c r="V572" i="21"/>
  <c r="V573" i="21"/>
  <c r="V574" i="21"/>
  <c r="V575" i="21"/>
  <c r="V576" i="21"/>
  <c r="V577" i="21"/>
  <c r="V578" i="21"/>
  <c r="V579" i="21"/>
  <c r="V580" i="21"/>
  <c r="V581" i="21"/>
  <c r="V582" i="21"/>
  <c r="V583" i="21"/>
  <c r="V584" i="21"/>
  <c r="V585" i="21"/>
  <c r="V586" i="21"/>
  <c r="V587" i="21"/>
  <c r="V588" i="21"/>
  <c r="V589" i="21"/>
  <c r="V590" i="21"/>
  <c r="V591" i="21"/>
  <c r="V592" i="21"/>
  <c r="V593" i="21"/>
  <c r="V594" i="21"/>
  <c r="V595" i="21"/>
  <c r="V596" i="21"/>
  <c r="V597" i="21"/>
  <c r="V598" i="21"/>
  <c r="V599" i="21"/>
  <c r="V600" i="21"/>
  <c r="V601" i="21"/>
  <c r="V602" i="21"/>
  <c r="V603" i="21"/>
  <c r="V604" i="21"/>
  <c r="V605" i="21"/>
  <c r="V606" i="21"/>
  <c r="V607" i="21"/>
  <c r="V608" i="21"/>
  <c r="V609" i="21"/>
  <c r="V610" i="21"/>
  <c r="V611" i="21"/>
  <c r="V612" i="21"/>
  <c r="V613" i="21"/>
  <c r="V614" i="21"/>
  <c r="V615" i="21"/>
  <c r="V616" i="21"/>
  <c r="V617" i="21"/>
  <c r="V618" i="21"/>
  <c r="V619" i="21"/>
  <c r="V620" i="21"/>
  <c r="V621" i="21"/>
  <c r="V622" i="21"/>
  <c r="V623" i="21"/>
  <c r="V624" i="21"/>
  <c r="V625" i="21"/>
  <c r="V626" i="21"/>
  <c r="V627" i="21"/>
  <c r="V628" i="21"/>
  <c r="V629" i="21"/>
  <c r="V630" i="21"/>
  <c r="V631" i="21"/>
  <c r="V632" i="21"/>
  <c r="V633" i="21"/>
  <c r="V634" i="21"/>
  <c r="V635" i="21"/>
  <c r="V636" i="21"/>
  <c r="V637" i="21"/>
  <c r="V638" i="21"/>
  <c r="V639" i="21"/>
  <c r="V640" i="21"/>
  <c r="V641" i="21"/>
  <c r="V642" i="21"/>
  <c r="V643" i="21"/>
  <c r="V644" i="21"/>
  <c r="V645" i="21"/>
  <c r="V646" i="21"/>
  <c r="V647" i="21"/>
  <c r="V648" i="21"/>
  <c r="V649" i="21"/>
  <c r="V650" i="21"/>
  <c r="V651" i="21"/>
  <c r="V652" i="21"/>
  <c r="V653" i="21"/>
  <c r="V654" i="21"/>
  <c r="V655" i="21"/>
  <c r="V656" i="21"/>
  <c r="V657" i="21"/>
  <c r="V658" i="21"/>
  <c r="V659" i="21"/>
  <c r="V660" i="21"/>
  <c r="V661" i="21"/>
  <c r="V662" i="21"/>
  <c r="V663" i="21"/>
  <c r="V664" i="21"/>
  <c r="V665" i="21"/>
  <c r="V666" i="21"/>
  <c r="V667" i="21"/>
  <c r="V668" i="21"/>
  <c r="V669" i="21"/>
  <c r="V670" i="21"/>
  <c r="V671" i="21"/>
  <c r="V672" i="21"/>
  <c r="V673" i="21"/>
  <c r="V674" i="21"/>
  <c r="V675" i="21"/>
  <c r="V676" i="21"/>
  <c r="V677" i="21"/>
  <c r="V678" i="21"/>
  <c r="V679" i="21"/>
  <c r="V680" i="21"/>
  <c r="V681" i="21"/>
  <c r="V682" i="21"/>
  <c r="V683" i="21"/>
  <c r="V684" i="21"/>
  <c r="V685" i="21"/>
  <c r="V686" i="21"/>
  <c r="V687" i="21"/>
  <c r="V688" i="21"/>
  <c r="V689" i="21"/>
  <c r="V690" i="21"/>
  <c r="V691" i="21"/>
  <c r="V692" i="21"/>
  <c r="V693" i="21"/>
  <c r="V694" i="21"/>
  <c r="V695" i="21"/>
  <c r="V696" i="21"/>
  <c r="V697" i="21"/>
  <c r="V698" i="21"/>
  <c r="V699" i="21"/>
  <c r="V700" i="21"/>
  <c r="V701" i="21"/>
  <c r="V702" i="21"/>
  <c r="V703" i="21"/>
  <c r="V704" i="21"/>
  <c r="V705" i="21"/>
  <c r="V706" i="21"/>
  <c r="V707" i="21"/>
  <c r="V708" i="21"/>
  <c r="V709" i="21"/>
  <c r="V710" i="21"/>
  <c r="V711" i="21"/>
  <c r="V712" i="21"/>
  <c r="V713" i="21"/>
  <c r="V714" i="21"/>
  <c r="V715" i="21"/>
  <c r="V716" i="21"/>
  <c r="V717" i="21"/>
  <c r="V718" i="21"/>
  <c r="V719" i="21"/>
  <c r="V720" i="21"/>
  <c r="V721" i="21"/>
  <c r="V722" i="21"/>
  <c r="V723" i="21"/>
  <c r="V724" i="21"/>
  <c r="V725" i="21"/>
  <c r="V726" i="21"/>
  <c r="V727" i="21"/>
  <c r="V728" i="21"/>
  <c r="V729" i="21"/>
  <c r="V730" i="21"/>
  <c r="V731" i="21"/>
  <c r="V732" i="21"/>
  <c r="V733" i="21"/>
  <c r="V734" i="21"/>
  <c r="V735" i="21"/>
  <c r="V736" i="21"/>
  <c r="V737" i="21"/>
  <c r="V738" i="21"/>
  <c r="V739" i="21"/>
  <c r="V740" i="21"/>
  <c r="V741" i="21"/>
  <c r="V742" i="21"/>
  <c r="V743" i="21"/>
  <c r="V744" i="21"/>
  <c r="V745" i="21"/>
  <c r="V746" i="21"/>
  <c r="V747" i="21"/>
  <c r="V748" i="21"/>
  <c r="V749" i="21"/>
  <c r="V750" i="21"/>
  <c r="V751" i="21"/>
  <c r="V752" i="21"/>
  <c r="V753" i="21"/>
  <c r="V754" i="21"/>
  <c r="V755" i="21"/>
  <c r="V756" i="21"/>
  <c r="V757" i="21"/>
  <c r="V758" i="21"/>
  <c r="V759" i="21"/>
  <c r="V760" i="21"/>
  <c r="V761" i="21"/>
  <c r="V762" i="21"/>
  <c r="V763" i="21"/>
  <c r="V764" i="21"/>
  <c r="V765" i="21"/>
  <c r="V766" i="21"/>
  <c r="V767" i="21"/>
  <c r="V768" i="21"/>
  <c r="V769" i="21"/>
  <c r="V770" i="21"/>
  <c r="V771" i="21"/>
  <c r="V772" i="21"/>
  <c r="V773" i="21"/>
  <c r="V774" i="21"/>
  <c r="V775" i="21"/>
  <c r="V776" i="21"/>
  <c r="V777" i="21"/>
  <c r="V778" i="21"/>
  <c r="V779" i="21"/>
  <c r="V780" i="21"/>
  <c r="V781" i="21"/>
  <c r="V782" i="21"/>
  <c r="V783" i="21"/>
  <c r="V784" i="21"/>
  <c r="V785" i="21"/>
  <c r="V786" i="21"/>
  <c r="V787" i="21"/>
  <c r="V788" i="21"/>
  <c r="V789" i="21"/>
  <c r="V790" i="21"/>
  <c r="V791" i="21"/>
  <c r="V792" i="21"/>
  <c r="V793" i="21"/>
  <c r="V794" i="21"/>
  <c r="V795" i="21"/>
  <c r="V796" i="21"/>
  <c r="V797" i="21"/>
  <c r="V798" i="21"/>
  <c r="V799" i="21"/>
  <c r="V800" i="21"/>
  <c r="V801" i="21"/>
  <c r="V802" i="21"/>
  <c r="V803" i="21"/>
  <c r="V804" i="21"/>
  <c r="V805" i="21"/>
  <c r="V806" i="21"/>
  <c r="V807" i="21"/>
  <c r="V808" i="21"/>
  <c r="V809" i="21"/>
  <c r="V810" i="21"/>
  <c r="V811" i="21"/>
  <c r="V812" i="21"/>
  <c r="V813" i="21"/>
  <c r="V814" i="21"/>
  <c r="V815" i="21"/>
  <c r="V816" i="21"/>
  <c r="V817" i="21"/>
  <c r="V818" i="21"/>
  <c r="V819" i="21"/>
  <c r="V820" i="21"/>
  <c r="V821" i="21"/>
  <c r="V822" i="21"/>
  <c r="V823" i="21"/>
  <c r="V824" i="21"/>
  <c r="V825" i="21"/>
  <c r="V826" i="21"/>
  <c r="V827" i="21"/>
  <c r="V828" i="21"/>
  <c r="V829" i="21"/>
  <c r="V830" i="21"/>
  <c r="V831" i="21"/>
  <c r="V832" i="21"/>
  <c r="V833" i="21"/>
  <c r="V834" i="21"/>
  <c r="V835" i="21"/>
  <c r="V836" i="21"/>
  <c r="V837" i="21"/>
  <c r="V838" i="21"/>
  <c r="V839" i="21"/>
  <c r="V840" i="21"/>
  <c r="V841" i="21"/>
  <c r="V842" i="21"/>
  <c r="V843" i="21"/>
  <c r="V844" i="21"/>
  <c r="V845" i="21"/>
  <c r="V846" i="21"/>
  <c r="V847" i="21"/>
  <c r="V848" i="21"/>
  <c r="V849" i="21"/>
  <c r="V850" i="21"/>
  <c r="V851" i="21"/>
  <c r="V852" i="21"/>
  <c r="V853" i="21"/>
  <c r="V854" i="21"/>
  <c r="V855" i="21"/>
  <c r="V856" i="21"/>
  <c r="V857" i="21"/>
  <c r="V858" i="21"/>
  <c r="V859" i="21"/>
  <c r="V860" i="21"/>
  <c r="V861" i="21"/>
  <c r="V862" i="21"/>
  <c r="V863" i="21"/>
  <c r="V864" i="21"/>
  <c r="V865" i="21"/>
  <c r="V866" i="21"/>
  <c r="V867" i="21"/>
  <c r="V868" i="21"/>
  <c r="V869" i="21"/>
  <c r="V870" i="21"/>
  <c r="V871" i="21"/>
  <c r="V872" i="21"/>
  <c r="V873" i="21"/>
  <c r="V874" i="21"/>
  <c r="V875" i="21"/>
  <c r="V876" i="21"/>
  <c r="V877" i="21"/>
  <c r="V878" i="21"/>
  <c r="V879" i="21"/>
  <c r="V880" i="21"/>
  <c r="V881" i="21"/>
  <c r="V882" i="21"/>
  <c r="V883" i="21"/>
  <c r="V884" i="21"/>
  <c r="V885" i="21"/>
  <c r="V886" i="21"/>
  <c r="V887" i="21"/>
  <c r="V888" i="21"/>
  <c r="V889" i="21"/>
  <c r="V890" i="21"/>
  <c r="V891" i="21"/>
  <c r="V892" i="21"/>
  <c r="V893" i="21"/>
  <c r="V894" i="21"/>
  <c r="V895" i="21"/>
  <c r="V896" i="21"/>
  <c r="V897" i="21"/>
  <c r="V898" i="21"/>
  <c r="V899" i="21"/>
  <c r="V900" i="21"/>
  <c r="V901" i="21"/>
  <c r="V902" i="21"/>
  <c r="V903" i="21"/>
  <c r="V904" i="21"/>
  <c r="V905" i="21"/>
  <c r="V906" i="21"/>
  <c r="V907" i="21"/>
  <c r="V908" i="21"/>
  <c r="V909" i="21"/>
  <c r="V910" i="21"/>
  <c r="V911" i="21"/>
  <c r="V912" i="21"/>
  <c r="V913" i="21"/>
  <c r="V914" i="21"/>
  <c r="V915" i="21"/>
  <c r="V916" i="21"/>
  <c r="V917" i="21"/>
  <c r="V918" i="21"/>
  <c r="V919" i="21"/>
  <c r="V920" i="21"/>
  <c r="V921" i="21"/>
  <c r="V922" i="21"/>
  <c r="V923" i="21"/>
  <c r="V924" i="21"/>
  <c r="V925" i="21"/>
  <c r="V926" i="21"/>
  <c r="V927" i="21"/>
  <c r="V928" i="21"/>
  <c r="V929" i="21"/>
  <c r="V930" i="21"/>
  <c r="V931" i="21"/>
  <c r="V932" i="21"/>
  <c r="V933" i="21"/>
  <c r="V934" i="21"/>
  <c r="V935" i="21"/>
  <c r="V936" i="21"/>
  <c r="V937" i="21"/>
  <c r="V938" i="21"/>
  <c r="V939" i="21"/>
  <c r="V940" i="21"/>
  <c r="V941" i="21"/>
  <c r="V942" i="21"/>
  <c r="V943" i="21"/>
  <c r="V944" i="21"/>
  <c r="V945" i="21"/>
  <c r="V946" i="21"/>
  <c r="V947" i="21"/>
  <c r="V948" i="21"/>
  <c r="V949" i="21"/>
  <c r="V950" i="21"/>
  <c r="V951" i="21"/>
  <c r="V952" i="21"/>
  <c r="V953" i="21"/>
  <c r="V954" i="21"/>
  <c r="V955" i="21"/>
  <c r="V956" i="21"/>
  <c r="V957" i="21"/>
  <c r="V958" i="21"/>
  <c r="V959" i="21"/>
  <c r="V960" i="21"/>
  <c r="V961" i="21"/>
  <c r="V962" i="21"/>
  <c r="V963" i="21"/>
  <c r="V964" i="21"/>
  <c r="V965" i="21"/>
  <c r="V966" i="21"/>
  <c r="V967" i="21"/>
  <c r="V968" i="21"/>
  <c r="V969" i="21"/>
  <c r="V970" i="21"/>
  <c r="V971" i="21"/>
  <c r="V972" i="21"/>
  <c r="V973" i="21"/>
  <c r="V974" i="21"/>
  <c r="V975" i="21"/>
  <c r="V976" i="21"/>
  <c r="V977" i="21"/>
  <c r="V978" i="21"/>
  <c r="V979" i="21"/>
  <c r="V980" i="21"/>
  <c r="V981" i="21"/>
  <c r="V982" i="21"/>
  <c r="V983" i="21"/>
  <c r="V984" i="21"/>
  <c r="V985" i="21"/>
  <c r="V986" i="21"/>
  <c r="V987" i="21"/>
  <c r="V988" i="21"/>
  <c r="V989" i="21"/>
  <c r="V990" i="21"/>
  <c r="V991" i="21"/>
  <c r="V992" i="21"/>
  <c r="V993" i="21"/>
  <c r="V994" i="21"/>
  <c r="V995" i="21"/>
  <c r="V996" i="21"/>
  <c r="V997" i="21"/>
  <c r="V998" i="21"/>
  <c r="V999" i="21"/>
  <c r="V1000" i="21"/>
  <c r="V1001" i="21"/>
  <c r="U2" i="21"/>
  <c r="U3" i="21"/>
  <c r="U4" i="21"/>
  <c r="U5" i="21"/>
  <c r="U6" i="21"/>
  <c r="U7" i="21"/>
  <c r="U8" i="21"/>
  <c r="U9" i="21"/>
  <c r="U10" i="21"/>
  <c r="U11" i="21"/>
  <c r="U12" i="21"/>
  <c r="U13" i="21"/>
  <c r="U14" i="21"/>
  <c r="U15" i="21"/>
  <c r="U16" i="21"/>
  <c r="U17" i="21"/>
  <c r="U18" i="21"/>
  <c r="U19" i="21"/>
  <c r="U20" i="21"/>
  <c r="U21" i="21"/>
  <c r="U22" i="21"/>
  <c r="U23" i="21"/>
  <c r="U24" i="21"/>
  <c r="U25" i="21"/>
  <c r="U26" i="21"/>
  <c r="U27" i="21"/>
  <c r="U28" i="21"/>
  <c r="U29" i="21"/>
  <c r="U30" i="21"/>
  <c r="U31" i="21"/>
  <c r="U32" i="21"/>
  <c r="U33" i="21"/>
  <c r="U34" i="21"/>
  <c r="U35" i="21"/>
  <c r="U36" i="21"/>
  <c r="U37" i="21"/>
  <c r="U38" i="21"/>
  <c r="U39" i="21"/>
  <c r="U40" i="21"/>
  <c r="U41" i="21"/>
  <c r="U42" i="21"/>
  <c r="U43" i="21"/>
  <c r="U44" i="21"/>
  <c r="U45" i="21"/>
  <c r="U46" i="21"/>
  <c r="U47" i="21"/>
  <c r="U48" i="21"/>
  <c r="U49" i="21"/>
  <c r="U50" i="21"/>
  <c r="U51" i="21"/>
  <c r="U52" i="21"/>
  <c r="U53" i="21"/>
  <c r="U54" i="21"/>
  <c r="U55" i="21"/>
  <c r="U56" i="21"/>
  <c r="U57" i="21"/>
  <c r="U58" i="21"/>
  <c r="U59" i="21"/>
  <c r="U60" i="21"/>
  <c r="U61" i="21"/>
  <c r="U62" i="21"/>
  <c r="U63" i="21"/>
  <c r="U64" i="21"/>
  <c r="U65" i="21"/>
  <c r="U66" i="21"/>
  <c r="U67" i="21"/>
  <c r="U68" i="21"/>
  <c r="U69" i="21"/>
  <c r="U70" i="21"/>
  <c r="U71" i="21"/>
  <c r="U72" i="21"/>
  <c r="U73" i="21"/>
  <c r="U74" i="21"/>
  <c r="U75" i="21"/>
  <c r="U76" i="21"/>
  <c r="U77" i="21"/>
  <c r="U78" i="21"/>
  <c r="U79" i="21"/>
  <c r="U80" i="21"/>
  <c r="U81" i="21"/>
  <c r="U82" i="21"/>
  <c r="U83" i="21"/>
  <c r="U84" i="21"/>
  <c r="U85" i="21"/>
  <c r="U86" i="21"/>
  <c r="U87" i="21"/>
  <c r="U88" i="21"/>
  <c r="U89" i="21"/>
  <c r="U90" i="21"/>
  <c r="U91" i="21"/>
  <c r="U92" i="21"/>
  <c r="U93" i="21"/>
  <c r="U94" i="21"/>
  <c r="U95" i="21"/>
  <c r="U96" i="21"/>
  <c r="U97" i="21"/>
  <c r="U98" i="21"/>
  <c r="U99" i="21"/>
  <c r="U100" i="21"/>
  <c r="U101" i="21"/>
  <c r="U102" i="21"/>
  <c r="U103" i="21"/>
  <c r="U104" i="21"/>
  <c r="U105" i="21"/>
  <c r="U106" i="21"/>
  <c r="U107" i="21"/>
  <c r="U108" i="21"/>
  <c r="U109" i="21"/>
  <c r="U110" i="21"/>
  <c r="U111" i="21"/>
  <c r="U112" i="21"/>
  <c r="U113" i="21"/>
  <c r="U114" i="21"/>
  <c r="U115" i="21"/>
  <c r="U116" i="21"/>
  <c r="U117" i="21"/>
  <c r="U118" i="21"/>
  <c r="U119" i="21"/>
  <c r="U120" i="21"/>
  <c r="U121" i="21"/>
  <c r="U122" i="21"/>
  <c r="U123" i="21"/>
  <c r="U124" i="21"/>
  <c r="U125" i="21"/>
  <c r="U126" i="21"/>
  <c r="U127" i="21"/>
  <c r="U128" i="21"/>
  <c r="U129" i="21"/>
  <c r="U130" i="21"/>
  <c r="U131" i="21"/>
  <c r="U132" i="21"/>
  <c r="U133" i="21"/>
  <c r="U134" i="21"/>
  <c r="U135" i="21"/>
  <c r="U136" i="21"/>
  <c r="U137" i="21"/>
  <c r="U138" i="21"/>
  <c r="U139" i="21"/>
  <c r="U140" i="21"/>
  <c r="U141" i="21"/>
  <c r="U142" i="21"/>
  <c r="U143" i="21"/>
  <c r="U144" i="21"/>
  <c r="U145" i="21"/>
  <c r="U146" i="21"/>
  <c r="U147" i="21"/>
  <c r="U148" i="21"/>
  <c r="U149" i="21"/>
  <c r="U150" i="21"/>
  <c r="U151" i="21"/>
  <c r="U152" i="21"/>
  <c r="U153" i="21"/>
  <c r="U154" i="21"/>
  <c r="U155" i="21"/>
  <c r="U156" i="21"/>
  <c r="U157" i="21"/>
  <c r="U158" i="21"/>
  <c r="U159" i="21"/>
  <c r="U160" i="21"/>
  <c r="U161" i="21"/>
  <c r="U162" i="21"/>
  <c r="U163" i="21"/>
  <c r="U164" i="21"/>
  <c r="U165" i="21"/>
  <c r="U166" i="21"/>
  <c r="U167" i="21"/>
  <c r="U168" i="21"/>
  <c r="U169" i="21"/>
  <c r="U170" i="21"/>
  <c r="U171" i="21"/>
  <c r="U172" i="21"/>
  <c r="U173" i="21"/>
  <c r="U174" i="21"/>
  <c r="U175" i="21"/>
  <c r="U176" i="21"/>
  <c r="U177" i="21"/>
  <c r="U178" i="21"/>
  <c r="U179" i="21"/>
  <c r="U180" i="21"/>
  <c r="U181" i="21"/>
  <c r="U182" i="21"/>
  <c r="U183" i="21"/>
  <c r="U184" i="21"/>
  <c r="U185" i="21"/>
  <c r="U186" i="21"/>
  <c r="U187" i="21"/>
  <c r="U188" i="21"/>
  <c r="U189" i="21"/>
  <c r="U190" i="21"/>
  <c r="U191" i="21"/>
  <c r="U192" i="21"/>
  <c r="U193" i="21"/>
  <c r="U194" i="21"/>
  <c r="U195" i="21"/>
  <c r="U196" i="21"/>
  <c r="U197" i="21"/>
  <c r="U198" i="21"/>
  <c r="U199" i="21"/>
  <c r="U200" i="21"/>
  <c r="U201" i="21"/>
  <c r="U202" i="21"/>
  <c r="U203" i="21"/>
  <c r="U204" i="21"/>
  <c r="U205" i="21"/>
  <c r="U206" i="21"/>
  <c r="U207" i="21"/>
  <c r="U208" i="21"/>
  <c r="U209" i="21"/>
  <c r="U210" i="21"/>
  <c r="U211" i="21"/>
  <c r="U212" i="21"/>
  <c r="U213" i="21"/>
  <c r="U214" i="21"/>
  <c r="U215" i="21"/>
  <c r="U216" i="21"/>
  <c r="U217" i="21"/>
  <c r="U218" i="21"/>
  <c r="U219" i="21"/>
  <c r="U220" i="21"/>
  <c r="U221" i="21"/>
  <c r="U222" i="21"/>
  <c r="U223" i="21"/>
  <c r="U224" i="21"/>
  <c r="U225" i="21"/>
  <c r="U226" i="21"/>
  <c r="U227" i="21"/>
  <c r="U228" i="21"/>
  <c r="U229" i="21"/>
  <c r="U230" i="21"/>
  <c r="U231" i="21"/>
  <c r="U232" i="21"/>
  <c r="U233" i="21"/>
  <c r="U234" i="21"/>
  <c r="U235" i="21"/>
  <c r="U236" i="21"/>
  <c r="U237" i="21"/>
  <c r="U238" i="21"/>
  <c r="U239" i="21"/>
  <c r="U240" i="21"/>
  <c r="U241" i="21"/>
  <c r="U242" i="21"/>
  <c r="U243" i="21"/>
  <c r="U244" i="21"/>
  <c r="U245" i="21"/>
  <c r="U246" i="21"/>
  <c r="U247" i="21"/>
  <c r="U248" i="21"/>
  <c r="U249" i="21"/>
  <c r="U250" i="21"/>
  <c r="U251" i="21"/>
  <c r="U252" i="21"/>
  <c r="U253" i="21"/>
  <c r="U254" i="21"/>
  <c r="U255" i="21"/>
  <c r="U256" i="21"/>
  <c r="U257" i="21"/>
  <c r="U258" i="21"/>
  <c r="U259" i="21"/>
  <c r="U260" i="21"/>
  <c r="U261" i="21"/>
  <c r="U262" i="21"/>
  <c r="U263" i="21"/>
  <c r="U264" i="21"/>
  <c r="U265" i="21"/>
  <c r="U266" i="21"/>
  <c r="U267" i="21"/>
  <c r="U268" i="21"/>
  <c r="U269" i="21"/>
  <c r="U270" i="21"/>
  <c r="U271" i="21"/>
  <c r="U272" i="21"/>
  <c r="U273" i="21"/>
  <c r="U274" i="21"/>
  <c r="U275" i="21"/>
  <c r="U276" i="21"/>
  <c r="U277" i="21"/>
  <c r="U278" i="21"/>
  <c r="U279" i="21"/>
  <c r="U280" i="21"/>
  <c r="U281" i="21"/>
  <c r="U282" i="21"/>
  <c r="U283" i="21"/>
  <c r="U284" i="21"/>
  <c r="U285" i="21"/>
  <c r="U286" i="21"/>
  <c r="U287" i="21"/>
  <c r="U288" i="21"/>
  <c r="U289" i="21"/>
  <c r="U290" i="21"/>
  <c r="U291" i="21"/>
  <c r="U292" i="21"/>
  <c r="U293" i="21"/>
  <c r="U294" i="21"/>
  <c r="U295" i="21"/>
  <c r="U296" i="21"/>
  <c r="U297" i="21"/>
  <c r="U298" i="21"/>
  <c r="U299" i="21"/>
  <c r="U300" i="21"/>
  <c r="U301" i="21"/>
  <c r="U302" i="21"/>
  <c r="U303" i="21"/>
  <c r="U304" i="21"/>
  <c r="U305" i="21"/>
  <c r="U306" i="21"/>
  <c r="U307" i="21"/>
  <c r="U308" i="21"/>
  <c r="U309" i="21"/>
  <c r="U310" i="21"/>
  <c r="U311" i="21"/>
  <c r="U312" i="21"/>
  <c r="U313" i="21"/>
  <c r="U314" i="21"/>
  <c r="U315" i="21"/>
  <c r="U316" i="21"/>
  <c r="U317" i="21"/>
  <c r="U318" i="21"/>
  <c r="U319" i="21"/>
  <c r="U320" i="21"/>
  <c r="U321" i="21"/>
  <c r="U322" i="21"/>
  <c r="U323" i="21"/>
  <c r="U324" i="21"/>
  <c r="U325" i="21"/>
  <c r="U326" i="21"/>
  <c r="U327" i="21"/>
  <c r="U328" i="21"/>
  <c r="U329" i="21"/>
  <c r="U330" i="21"/>
  <c r="U331" i="21"/>
  <c r="U332" i="21"/>
  <c r="U333" i="21"/>
  <c r="U334" i="21"/>
  <c r="U335" i="21"/>
  <c r="U336" i="21"/>
  <c r="U337" i="21"/>
  <c r="U338" i="21"/>
  <c r="U339" i="21"/>
  <c r="U340" i="21"/>
  <c r="U341" i="21"/>
  <c r="U342" i="21"/>
  <c r="U343" i="21"/>
  <c r="U344" i="21"/>
  <c r="U345" i="21"/>
  <c r="U346" i="21"/>
  <c r="U347" i="21"/>
  <c r="U348" i="21"/>
  <c r="U349" i="21"/>
  <c r="U350" i="21"/>
  <c r="U351" i="21"/>
  <c r="U352" i="21"/>
  <c r="U353" i="21"/>
  <c r="U354" i="21"/>
  <c r="U355" i="21"/>
  <c r="U356" i="21"/>
  <c r="U357" i="21"/>
  <c r="U358" i="21"/>
  <c r="U359" i="21"/>
  <c r="U360" i="21"/>
  <c r="U361" i="21"/>
  <c r="U362" i="21"/>
  <c r="U363" i="21"/>
  <c r="U364" i="21"/>
  <c r="U365" i="21"/>
  <c r="U366" i="21"/>
  <c r="U367" i="21"/>
  <c r="U368" i="21"/>
  <c r="U369" i="21"/>
  <c r="U370" i="21"/>
  <c r="U371" i="21"/>
  <c r="U372" i="21"/>
  <c r="U373" i="21"/>
  <c r="U374" i="21"/>
  <c r="U375" i="21"/>
  <c r="U376" i="21"/>
  <c r="U377" i="21"/>
  <c r="U378" i="21"/>
  <c r="U379" i="21"/>
  <c r="U380" i="21"/>
  <c r="U381" i="21"/>
  <c r="U382" i="21"/>
  <c r="U383" i="21"/>
  <c r="U384" i="21"/>
  <c r="U385" i="21"/>
  <c r="U386" i="21"/>
  <c r="U387" i="21"/>
  <c r="U388" i="21"/>
  <c r="U389" i="21"/>
  <c r="U390" i="21"/>
  <c r="U391" i="21"/>
  <c r="U392" i="21"/>
  <c r="U393" i="21"/>
  <c r="U394" i="21"/>
  <c r="U395" i="21"/>
  <c r="U396" i="21"/>
  <c r="U397" i="21"/>
  <c r="U398" i="21"/>
  <c r="U399" i="21"/>
  <c r="U400" i="21"/>
  <c r="U401" i="21"/>
  <c r="U402" i="21"/>
  <c r="U403" i="21"/>
  <c r="U404" i="21"/>
  <c r="U405" i="21"/>
  <c r="U406" i="21"/>
  <c r="U407" i="21"/>
  <c r="U408" i="21"/>
  <c r="U409" i="21"/>
  <c r="U410" i="21"/>
  <c r="U411" i="21"/>
  <c r="U412" i="21"/>
  <c r="U413" i="21"/>
  <c r="U414" i="21"/>
  <c r="U415" i="21"/>
  <c r="U416" i="21"/>
  <c r="U417" i="21"/>
  <c r="U418" i="21"/>
  <c r="U419" i="21"/>
  <c r="U420" i="21"/>
  <c r="U421" i="21"/>
  <c r="U422" i="21"/>
  <c r="U423" i="21"/>
  <c r="U424" i="21"/>
  <c r="U425" i="21"/>
  <c r="U426" i="21"/>
  <c r="U427" i="21"/>
  <c r="U428" i="21"/>
  <c r="U429" i="21"/>
  <c r="U430" i="21"/>
  <c r="U431" i="21"/>
  <c r="U432" i="21"/>
  <c r="U433" i="21"/>
  <c r="U434" i="21"/>
  <c r="U435" i="21"/>
  <c r="U436" i="21"/>
  <c r="U437" i="21"/>
  <c r="U438" i="21"/>
  <c r="U439" i="21"/>
  <c r="U440" i="21"/>
  <c r="U441" i="21"/>
  <c r="U442" i="21"/>
  <c r="U443" i="21"/>
  <c r="U444" i="21"/>
  <c r="U445" i="21"/>
  <c r="U446" i="21"/>
  <c r="U447" i="21"/>
  <c r="U448" i="21"/>
  <c r="U449" i="21"/>
  <c r="U450" i="21"/>
  <c r="U451" i="21"/>
  <c r="U452" i="21"/>
  <c r="U453" i="21"/>
  <c r="U454" i="21"/>
  <c r="U455" i="21"/>
  <c r="U456" i="21"/>
  <c r="U457" i="21"/>
  <c r="U458" i="21"/>
  <c r="U459" i="21"/>
  <c r="U460" i="21"/>
  <c r="U461" i="21"/>
  <c r="U462" i="21"/>
  <c r="U463" i="21"/>
  <c r="U464" i="21"/>
  <c r="U465" i="21"/>
  <c r="U466" i="21"/>
  <c r="U467" i="21"/>
  <c r="U468" i="21"/>
  <c r="U469" i="21"/>
  <c r="U470" i="21"/>
  <c r="U471" i="21"/>
  <c r="U472" i="21"/>
  <c r="U473" i="21"/>
  <c r="U474" i="21"/>
  <c r="U475" i="21"/>
  <c r="U476" i="21"/>
  <c r="U477" i="21"/>
  <c r="U478" i="21"/>
  <c r="U479" i="21"/>
  <c r="U480" i="21"/>
  <c r="U481" i="21"/>
  <c r="U482" i="21"/>
  <c r="U483" i="21"/>
  <c r="U484" i="21"/>
  <c r="U485" i="21"/>
  <c r="U486" i="21"/>
  <c r="U487" i="21"/>
  <c r="U488" i="21"/>
  <c r="U489" i="21"/>
  <c r="U490" i="21"/>
  <c r="U491" i="21"/>
  <c r="U492" i="21"/>
  <c r="U493" i="21"/>
  <c r="U494" i="21"/>
  <c r="U495" i="21"/>
  <c r="U496" i="21"/>
  <c r="U497" i="21"/>
  <c r="U498" i="21"/>
  <c r="U499" i="21"/>
  <c r="U500" i="21"/>
  <c r="U501" i="21"/>
  <c r="U502" i="21"/>
  <c r="U503" i="21"/>
  <c r="U504" i="21"/>
  <c r="U505" i="21"/>
  <c r="U506" i="21"/>
  <c r="U507" i="21"/>
  <c r="U508" i="21"/>
  <c r="U509" i="21"/>
  <c r="U510" i="21"/>
  <c r="U511" i="21"/>
  <c r="U512" i="21"/>
  <c r="U513" i="21"/>
  <c r="U514" i="21"/>
  <c r="U515" i="21"/>
  <c r="U516" i="21"/>
  <c r="U517" i="21"/>
  <c r="U518" i="21"/>
  <c r="U519" i="21"/>
  <c r="U520" i="21"/>
  <c r="U521" i="21"/>
  <c r="U522" i="21"/>
  <c r="U523" i="21"/>
  <c r="U524" i="21"/>
  <c r="U525" i="21"/>
  <c r="U526" i="21"/>
  <c r="U527" i="21"/>
  <c r="U528" i="21"/>
  <c r="U529" i="21"/>
  <c r="U530" i="21"/>
  <c r="U531" i="21"/>
  <c r="U532" i="21"/>
  <c r="U533" i="21"/>
  <c r="U534" i="21"/>
  <c r="U535" i="21"/>
  <c r="U536" i="21"/>
  <c r="U537" i="21"/>
  <c r="U538" i="21"/>
  <c r="U539" i="21"/>
  <c r="U540" i="21"/>
  <c r="U541" i="21"/>
  <c r="U542" i="21"/>
  <c r="U543" i="21"/>
  <c r="U544" i="21"/>
  <c r="U545" i="21"/>
  <c r="U546" i="21"/>
  <c r="U547" i="21"/>
  <c r="U548" i="21"/>
  <c r="U549" i="21"/>
  <c r="U550" i="21"/>
  <c r="U551" i="21"/>
  <c r="U552" i="21"/>
  <c r="U553" i="21"/>
  <c r="U554" i="21"/>
  <c r="U555" i="21"/>
  <c r="U556" i="21"/>
  <c r="U557" i="21"/>
  <c r="U558" i="21"/>
  <c r="U559" i="21"/>
  <c r="U560" i="21"/>
  <c r="U561" i="21"/>
  <c r="U562" i="21"/>
  <c r="U563" i="21"/>
  <c r="U564" i="21"/>
  <c r="U565" i="21"/>
  <c r="U566" i="21"/>
  <c r="U567" i="21"/>
  <c r="U568" i="21"/>
  <c r="U569" i="21"/>
  <c r="U570" i="21"/>
  <c r="U571" i="21"/>
  <c r="U572" i="21"/>
  <c r="U573" i="21"/>
  <c r="U574" i="21"/>
  <c r="U575" i="21"/>
  <c r="U576" i="21"/>
  <c r="U577" i="21"/>
  <c r="U578" i="21"/>
  <c r="U579" i="21"/>
  <c r="U580" i="21"/>
  <c r="U581" i="21"/>
  <c r="U582" i="21"/>
  <c r="U583" i="21"/>
  <c r="U584" i="21"/>
  <c r="U585" i="21"/>
  <c r="U586" i="21"/>
  <c r="U587" i="21"/>
  <c r="U588" i="21"/>
  <c r="U589" i="21"/>
  <c r="U590" i="21"/>
  <c r="U591" i="21"/>
  <c r="U592" i="21"/>
  <c r="U593" i="21"/>
  <c r="U594" i="21"/>
  <c r="U595" i="21"/>
  <c r="U596" i="21"/>
  <c r="U597" i="21"/>
  <c r="U598" i="21"/>
  <c r="U599" i="21"/>
  <c r="U600" i="21"/>
  <c r="U601" i="21"/>
  <c r="U602" i="21"/>
  <c r="U603" i="21"/>
  <c r="U604" i="21"/>
  <c r="U605" i="21"/>
  <c r="U606" i="21"/>
  <c r="U607" i="21"/>
  <c r="U608" i="21"/>
  <c r="U609" i="21"/>
  <c r="U610" i="21"/>
  <c r="U611" i="21"/>
  <c r="U612" i="21"/>
  <c r="U613" i="21"/>
  <c r="U614" i="21"/>
  <c r="U615" i="21"/>
  <c r="U616" i="21"/>
  <c r="U617" i="21"/>
  <c r="U618" i="21"/>
  <c r="U619" i="21"/>
  <c r="U620" i="21"/>
  <c r="U621" i="21"/>
  <c r="U622" i="21"/>
  <c r="U623" i="21"/>
  <c r="U624" i="21"/>
  <c r="U625" i="21"/>
  <c r="U626" i="21"/>
  <c r="U627" i="21"/>
  <c r="U628" i="21"/>
  <c r="U629" i="21"/>
  <c r="U630" i="21"/>
  <c r="U631" i="21"/>
  <c r="U632" i="21"/>
  <c r="U633" i="21"/>
  <c r="U634" i="21"/>
  <c r="U635" i="21"/>
  <c r="U636" i="21"/>
  <c r="U637" i="21"/>
  <c r="U638" i="21"/>
  <c r="U639" i="21"/>
  <c r="U640" i="21"/>
  <c r="U641" i="21"/>
  <c r="U642" i="21"/>
  <c r="U643" i="21"/>
  <c r="U644" i="21"/>
  <c r="U645" i="21"/>
  <c r="U646" i="21"/>
  <c r="U647" i="21"/>
  <c r="U648" i="21"/>
  <c r="U649" i="21"/>
  <c r="U650" i="21"/>
  <c r="U651" i="21"/>
  <c r="U652" i="21"/>
  <c r="U653" i="21"/>
  <c r="U654" i="21"/>
  <c r="U655" i="21"/>
  <c r="U656" i="21"/>
  <c r="U657" i="21"/>
  <c r="U658" i="21"/>
  <c r="U659" i="21"/>
  <c r="U660" i="21"/>
  <c r="U661" i="21"/>
  <c r="U662" i="21"/>
  <c r="U663" i="21"/>
  <c r="U664" i="21"/>
  <c r="U665" i="21"/>
  <c r="U666" i="21"/>
  <c r="U667" i="21"/>
  <c r="U668" i="21"/>
  <c r="U669" i="21"/>
  <c r="U670" i="21"/>
  <c r="U671" i="21"/>
  <c r="U672" i="21"/>
  <c r="U673" i="21"/>
  <c r="U674" i="21"/>
  <c r="U675" i="21"/>
  <c r="U676" i="21"/>
  <c r="U677" i="21"/>
  <c r="U678" i="21"/>
  <c r="U679" i="21"/>
  <c r="U680" i="21"/>
  <c r="U681" i="21"/>
  <c r="U682" i="21"/>
  <c r="U683" i="21"/>
  <c r="U684" i="21"/>
  <c r="U685" i="21"/>
  <c r="U686" i="21"/>
  <c r="U687" i="21"/>
  <c r="U688" i="21"/>
  <c r="U689" i="21"/>
  <c r="U690" i="21"/>
  <c r="U691" i="21"/>
  <c r="U692" i="21"/>
  <c r="U693" i="21"/>
  <c r="U694" i="21"/>
  <c r="U695" i="21"/>
  <c r="U696" i="21"/>
  <c r="U697" i="21"/>
  <c r="U698" i="21"/>
  <c r="U699" i="21"/>
  <c r="U700" i="21"/>
  <c r="U701" i="21"/>
  <c r="U702" i="21"/>
  <c r="U703" i="21"/>
  <c r="U704" i="21"/>
  <c r="U705" i="21"/>
  <c r="U706" i="21"/>
  <c r="U707" i="21"/>
  <c r="U708" i="21"/>
  <c r="U709" i="21"/>
  <c r="U710" i="21"/>
  <c r="U711" i="21"/>
  <c r="U712" i="21"/>
  <c r="U713" i="21"/>
  <c r="U714" i="21"/>
  <c r="U715" i="21"/>
  <c r="U716" i="21"/>
  <c r="U717" i="21"/>
  <c r="U718" i="21"/>
  <c r="U719" i="21"/>
  <c r="U720" i="21"/>
  <c r="U721" i="21"/>
  <c r="U722" i="21"/>
  <c r="U723" i="21"/>
  <c r="U724" i="21"/>
  <c r="U725" i="21"/>
  <c r="U726" i="21"/>
  <c r="U727" i="21"/>
  <c r="U728" i="21"/>
  <c r="U729" i="21"/>
  <c r="U730" i="21"/>
  <c r="U731" i="21"/>
  <c r="U732" i="21"/>
  <c r="U733" i="21"/>
  <c r="U734" i="21"/>
  <c r="U735" i="21"/>
  <c r="U736" i="21"/>
  <c r="U737" i="21"/>
  <c r="U738" i="21"/>
  <c r="U739" i="21"/>
  <c r="U740" i="21"/>
  <c r="U741" i="21"/>
  <c r="U742" i="21"/>
  <c r="U743" i="21"/>
  <c r="U744" i="21"/>
  <c r="U745" i="21"/>
  <c r="U746" i="21"/>
  <c r="U747" i="21"/>
  <c r="U748" i="21"/>
  <c r="U749" i="21"/>
  <c r="U750" i="21"/>
  <c r="U751" i="21"/>
  <c r="U752" i="21"/>
  <c r="U753" i="21"/>
  <c r="U754" i="21"/>
  <c r="U755" i="21"/>
  <c r="U756" i="21"/>
  <c r="U757" i="21"/>
  <c r="U758" i="21"/>
  <c r="U759" i="21"/>
  <c r="U760" i="21"/>
  <c r="U761" i="21"/>
  <c r="U762" i="21"/>
  <c r="U763" i="21"/>
  <c r="U764" i="21"/>
  <c r="U765" i="21"/>
  <c r="U766" i="21"/>
  <c r="U767" i="21"/>
  <c r="U768" i="21"/>
  <c r="U769" i="21"/>
  <c r="U770" i="21"/>
  <c r="U771" i="21"/>
  <c r="U772" i="21"/>
  <c r="U773" i="21"/>
  <c r="U774" i="21"/>
  <c r="U775" i="21"/>
  <c r="U776" i="21"/>
  <c r="U777" i="21"/>
  <c r="U778" i="21"/>
  <c r="U779" i="21"/>
  <c r="U780" i="21"/>
  <c r="U781" i="21"/>
  <c r="U782" i="21"/>
  <c r="U783" i="21"/>
  <c r="U784" i="21"/>
  <c r="U785" i="21"/>
  <c r="U786" i="21"/>
  <c r="U787" i="21"/>
  <c r="U788" i="21"/>
  <c r="U789" i="21"/>
  <c r="U790" i="21"/>
  <c r="U791" i="21"/>
  <c r="U792" i="21"/>
  <c r="U793" i="21"/>
  <c r="U794" i="21"/>
  <c r="U795" i="21"/>
  <c r="U796" i="21"/>
  <c r="U797" i="21"/>
  <c r="U798" i="21"/>
  <c r="U799" i="21"/>
  <c r="U800" i="21"/>
  <c r="U801" i="21"/>
  <c r="U802" i="21"/>
  <c r="U803" i="21"/>
  <c r="U804" i="21"/>
  <c r="U805" i="21"/>
  <c r="U806" i="21"/>
  <c r="U807" i="21"/>
  <c r="U808" i="21"/>
  <c r="U809" i="21"/>
  <c r="U810" i="21"/>
  <c r="U811" i="21"/>
  <c r="U812" i="21"/>
  <c r="U813" i="21"/>
  <c r="U814" i="21"/>
  <c r="U815" i="21"/>
  <c r="U816" i="21"/>
  <c r="U817" i="21"/>
  <c r="U818" i="21"/>
  <c r="U819" i="21"/>
  <c r="U820" i="21"/>
  <c r="U821" i="21"/>
  <c r="U822" i="21"/>
  <c r="U823" i="21"/>
  <c r="U824" i="21"/>
  <c r="U825" i="21"/>
  <c r="U826" i="21"/>
  <c r="U827" i="21"/>
  <c r="U828" i="21"/>
  <c r="U829" i="21"/>
  <c r="U830" i="21"/>
  <c r="U831" i="21"/>
  <c r="U832" i="21"/>
  <c r="U833" i="21"/>
  <c r="U834" i="21"/>
  <c r="U835" i="21"/>
  <c r="U836" i="21"/>
  <c r="U837" i="21"/>
  <c r="U838" i="21"/>
  <c r="U839" i="21"/>
  <c r="U840" i="21"/>
  <c r="U841" i="21"/>
  <c r="U842" i="21"/>
  <c r="U843" i="21"/>
  <c r="U844" i="21"/>
  <c r="U845" i="21"/>
  <c r="U846" i="21"/>
  <c r="U847" i="21"/>
  <c r="U848" i="21"/>
  <c r="U849" i="21"/>
  <c r="U850" i="21"/>
  <c r="U851" i="21"/>
  <c r="U852" i="21"/>
  <c r="U853" i="21"/>
  <c r="U854" i="21"/>
  <c r="U855" i="21"/>
  <c r="U856" i="21"/>
  <c r="U857" i="21"/>
  <c r="U858" i="21"/>
  <c r="U859" i="21"/>
  <c r="U860" i="21"/>
  <c r="U861" i="21"/>
  <c r="U862" i="21"/>
  <c r="U863" i="21"/>
  <c r="U864" i="21"/>
  <c r="U865" i="21"/>
  <c r="U866" i="21"/>
  <c r="U867" i="21"/>
  <c r="U868" i="21"/>
  <c r="U869" i="21"/>
  <c r="U870" i="21"/>
  <c r="U871" i="21"/>
  <c r="U872" i="21"/>
  <c r="U873" i="21"/>
  <c r="U874" i="21"/>
  <c r="U875" i="21"/>
  <c r="U876" i="21"/>
  <c r="U877" i="21"/>
  <c r="U878" i="21"/>
  <c r="U879" i="21"/>
  <c r="U880" i="21"/>
  <c r="U881" i="21"/>
  <c r="U882" i="21"/>
  <c r="U883" i="21"/>
  <c r="U884" i="21"/>
  <c r="U885" i="21"/>
  <c r="U886" i="21"/>
  <c r="U887" i="21"/>
  <c r="U888" i="21"/>
  <c r="U889" i="21"/>
  <c r="U890" i="21"/>
  <c r="U891" i="21"/>
  <c r="U892" i="21"/>
  <c r="U893" i="21"/>
  <c r="U894" i="21"/>
  <c r="U895" i="21"/>
  <c r="U896" i="21"/>
  <c r="U897" i="21"/>
  <c r="U898" i="21"/>
  <c r="U899" i="21"/>
  <c r="U900" i="21"/>
  <c r="U901" i="21"/>
  <c r="U902" i="21"/>
  <c r="U903" i="21"/>
  <c r="U904" i="21"/>
  <c r="U905" i="21"/>
  <c r="U906" i="21"/>
  <c r="U907" i="21"/>
  <c r="U908" i="21"/>
  <c r="U909" i="21"/>
  <c r="U910" i="21"/>
  <c r="U911" i="21"/>
  <c r="U912" i="21"/>
  <c r="U913" i="21"/>
  <c r="U914" i="21"/>
  <c r="U915" i="21"/>
  <c r="U916" i="21"/>
  <c r="U917" i="21"/>
  <c r="U918" i="21"/>
  <c r="U919" i="21"/>
  <c r="U920" i="21"/>
  <c r="U921" i="21"/>
  <c r="U922" i="21"/>
  <c r="U923" i="21"/>
  <c r="U924" i="21"/>
  <c r="U925" i="21"/>
  <c r="U926" i="21"/>
  <c r="U927" i="21"/>
  <c r="U928" i="21"/>
  <c r="U929" i="21"/>
  <c r="U930" i="21"/>
  <c r="U931" i="21"/>
  <c r="U932" i="21"/>
  <c r="U933" i="21"/>
  <c r="U934" i="21"/>
  <c r="U935" i="21"/>
  <c r="U936" i="21"/>
  <c r="U937" i="21"/>
  <c r="U938" i="21"/>
  <c r="U939" i="21"/>
  <c r="U940" i="21"/>
  <c r="U941" i="21"/>
  <c r="U942" i="21"/>
  <c r="U943" i="21"/>
  <c r="U944" i="21"/>
  <c r="U945" i="21"/>
  <c r="U946" i="21"/>
  <c r="U947" i="21"/>
  <c r="U948" i="21"/>
  <c r="U949" i="21"/>
  <c r="U950" i="21"/>
  <c r="U951" i="21"/>
  <c r="U952" i="21"/>
  <c r="U953" i="21"/>
  <c r="U954" i="21"/>
  <c r="U955" i="21"/>
  <c r="U956" i="21"/>
  <c r="U957" i="21"/>
  <c r="U958" i="21"/>
  <c r="U959" i="21"/>
  <c r="U960" i="21"/>
  <c r="U961" i="21"/>
  <c r="U962" i="21"/>
  <c r="U963" i="21"/>
  <c r="U964" i="21"/>
  <c r="U965" i="21"/>
  <c r="U966" i="21"/>
  <c r="U967" i="21"/>
  <c r="U968" i="21"/>
  <c r="U969" i="21"/>
  <c r="U970" i="21"/>
  <c r="U971" i="21"/>
  <c r="U972" i="21"/>
  <c r="U973" i="21"/>
  <c r="U974" i="21"/>
  <c r="U975" i="21"/>
  <c r="U976" i="21"/>
  <c r="U977" i="21"/>
  <c r="U978" i="21"/>
  <c r="U979" i="21"/>
  <c r="U980" i="21"/>
  <c r="U981" i="21"/>
  <c r="U982" i="21"/>
  <c r="U983" i="21"/>
  <c r="U984" i="21"/>
  <c r="U985" i="21"/>
  <c r="U986" i="21"/>
  <c r="U987" i="21"/>
  <c r="U988" i="21"/>
  <c r="U989" i="21"/>
  <c r="U990" i="21"/>
  <c r="U991" i="21"/>
  <c r="U992" i="21"/>
  <c r="U993" i="21"/>
  <c r="U994" i="21"/>
  <c r="U995" i="21"/>
  <c r="U996" i="21"/>
  <c r="U997" i="21"/>
  <c r="U998" i="21"/>
  <c r="U999" i="21"/>
  <c r="U1000" i="21"/>
  <c r="U1001" i="21"/>
  <c r="R236" i="21"/>
  <c r="R280" i="21"/>
  <c r="R302" i="21"/>
  <c r="R308" i="21"/>
  <c r="R254" i="21"/>
  <c r="R282" i="21"/>
  <c r="R294" i="21"/>
  <c r="R258" i="21"/>
  <c r="R175" i="21"/>
  <c r="R283" i="21"/>
  <c r="R309" i="21"/>
  <c r="R288" i="21"/>
  <c r="R303" i="21"/>
  <c r="R204" i="21"/>
  <c r="R275" i="21"/>
  <c r="R310" i="21"/>
  <c r="R333" i="21"/>
  <c r="R298" i="21"/>
  <c r="R311" i="21"/>
  <c r="R339" i="21"/>
  <c r="R325" i="21"/>
  <c r="R260" i="21"/>
  <c r="R295" i="21"/>
  <c r="R328" i="21"/>
  <c r="R330" i="21"/>
  <c r="R267" i="21"/>
  <c r="R331" i="21"/>
  <c r="R340" i="21"/>
  <c r="R196" i="21"/>
  <c r="R341" i="21"/>
  <c r="R149" i="21"/>
  <c r="R306" i="21"/>
  <c r="R312" i="21"/>
  <c r="R255" i="21"/>
  <c r="R349" i="21"/>
  <c r="R352" i="21"/>
  <c r="R307" i="21"/>
  <c r="R396" i="21"/>
  <c r="R320" i="21"/>
  <c r="R398" i="21"/>
  <c r="R401" i="21"/>
  <c r="R293" i="21"/>
  <c r="R410" i="21"/>
  <c r="R385" i="21"/>
  <c r="R390" i="21"/>
  <c r="R409" i="21"/>
  <c r="R354" i="21"/>
  <c r="R412" i="21"/>
  <c r="R414" i="21"/>
  <c r="R413" i="21"/>
  <c r="R439" i="21"/>
  <c r="R379" i="21"/>
  <c r="R403" i="21"/>
  <c r="R427" i="21"/>
  <c r="R429" i="21"/>
  <c r="R444" i="21"/>
  <c r="R457" i="21"/>
  <c r="R367" i="21"/>
  <c r="R430" i="21"/>
  <c r="R466" i="21"/>
  <c r="R478" i="21"/>
  <c r="R462" i="21"/>
  <c r="R424" i="21"/>
  <c r="R455" i="21"/>
  <c r="R405" i="21"/>
  <c r="R491" i="21"/>
  <c r="R484" i="21"/>
  <c r="R467" i="21"/>
  <c r="R387" i="21"/>
  <c r="R459" i="21"/>
  <c r="R523" i="21"/>
  <c r="R537" i="21"/>
  <c r="R479" i="21"/>
  <c r="R495" i="21"/>
  <c r="R500" i="21"/>
  <c r="R369" i="21"/>
  <c r="R468" i="21"/>
  <c r="R481" i="21"/>
  <c r="R502" i="21"/>
  <c r="R521" i="21"/>
  <c r="R535" i="21"/>
  <c r="R487" i="21"/>
  <c r="R611" i="21"/>
  <c r="R198" i="21"/>
  <c r="R556" i="21"/>
  <c r="R435" i="21"/>
  <c r="R472" i="21"/>
  <c r="R619" i="21"/>
  <c r="R417" i="21"/>
  <c r="R473" i="21"/>
  <c r="R534" i="21"/>
  <c r="R448" i="21"/>
  <c r="R591" i="21"/>
  <c r="R595" i="21"/>
  <c r="R488" i="21"/>
  <c r="R626" i="21"/>
  <c r="R901" i="21"/>
  <c r="R977" i="21"/>
  <c r="R969" i="21"/>
  <c r="R594" i="21"/>
  <c r="R706" i="21"/>
  <c r="R903" i="21"/>
  <c r="R972" i="21"/>
  <c r="R632" i="21"/>
  <c r="R929" i="21"/>
  <c r="R881" i="21"/>
  <c r="R939" i="21"/>
  <c r="R874" i="21"/>
  <c r="R861" i="21"/>
  <c r="R860" i="21"/>
  <c r="R828" i="21"/>
  <c r="R987" i="21"/>
  <c r="R926" i="21"/>
  <c r="R968" i="21"/>
  <c r="R850" i="21"/>
  <c r="R950" i="21"/>
  <c r="R837" i="21"/>
  <c r="R946" i="21"/>
  <c r="R998" i="21"/>
  <c r="R718" i="21"/>
  <c r="R986" i="21"/>
  <c r="R993" i="21"/>
  <c r="R925" i="21"/>
  <c r="R933" i="21"/>
  <c r="R750" i="21"/>
  <c r="R924" i="21"/>
  <c r="R985" i="21"/>
  <c r="R958" i="21"/>
  <c r="R915" i="21"/>
  <c r="R859" i="21"/>
  <c r="R984" i="21"/>
  <c r="R997" i="21"/>
  <c r="R900" i="21"/>
  <c r="R983" i="21"/>
  <c r="R957" i="21"/>
  <c r="R945" i="21"/>
  <c r="R951" i="21"/>
  <c r="R858" i="21"/>
  <c r="R857" i="21"/>
  <c r="R856" i="21"/>
  <c r="R975" i="21"/>
  <c r="R990" i="21"/>
  <c r="R938" i="21"/>
  <c r="R937" i="21"/>
  <c r="R923" i="21"/>
  <c r="R971" i="21"/>
  <c r="R906" i="21"/>
  <c r="R849" i="21"/>
  <c r="R757" i="21"/>
  <c r="R992" i="21"/>
  <c r="R855" i="21"/>
  <c r="R880" i="21"/>
  <c r="R922" i="21"/>
  <c r="R949" i="21"/>
  <c r="R914" i="21"/>
  <c r="R956" i="21"/>
  <c r="R932" i="21"/>
  <c r="R722" i="21"/>
  <c r="R848" i="21"/>
  <c r="R735" i="21"/>
  <c r="R982" i="21"/>
  <c r="R854" i="21"/>
  <c r="R483" i="21"/>
  <c r="R546" i="21"/>
  <c r="R734" i="21"/>
  <c r="R996" i="21"/>
  <c r="R999" i="21"/>
  <c r="R963" i="21"/>
  <c r="R944" i="21"/>
  <c r="R913" i="21"/>
  <c r="R995" i="21"/>
  <c r="R974" i="21"/>
  <c r="R890" i="21"/>
  <c r="R827" i="21"/>
  <c r="R826" i="21"/>
  <c r="R952" i="21"/>
  <c r="R962" i="21"/>
  <c r="R967" i="21"/>
  <c r="R989" i="21"/>
  <c r="R961" i="21"/>
  <c r="R960" i="21"/>
  <c r="R981" i="21"/>
  <c r="R980" i="21"/>
  <c r="R749" i="21"/>
  <c r="R721" i="21"/>
  <c r="R764" i="21"/>
  <c r="R979" i="21"/>
  <c r="R912" i="21"/>
  <c r="R879" i="21"/>
  <c r="R988" i="21"/>
  <c r="R899" i="21"/>
  <c r="R928" i="21"/>
  <c r="R792" i="21"/>
  <c r="R948" i="21"/>
  <c r="R911" i="21"/>
  <c r="R889" i="21"/>
  <c r="R1001" i="21"/>
  <c r="R748" i="21"/>
  <c r="R936" i="21"/>
  <c r="R943" i="21"/>
  <c r="R931" i="21"/>
  <c r="R847" i="21"/>
  <c r="R684" i="21"/>
  <c r="R652" i="21"/>
  <c r="R991" i="21"/>
  <c r="R921" i="21"/>
  <c r="R873" i="21"/>
  <c r="R872" i="21"/>
  <c r="R898" i="21"/>
  <c r="R846" i="21"/>
  <c r="R878" i="21"/>
  <c r="R811" i="21"/>
  <c r="R770" i="21"/>
  <c r="R994" i="21"/>
  <c r="R836" i="21"/>
  <c r="R825" i="21"/>
  <c r="R966" i="21"/>
  <c r="R965" i="21"/>
  <c r="R964" i="21"/>
  <c r="R920" i="21"/>
  <c r="R824" i="21"/>
  <c r="R791" i="21"/>
  <c r="R871" i="21"/>
  <c r="R870" i="21"/>
  <c r="R683" i="21"/>
  <c r="R1000" i="21"/>
  <c r="R869" i="21"/>
  <c r="R897" i="21"/>
  <c r="R747" i="21"/>
  <c r="R955" i="21"/>
  <c r="R942" i="21"/>
  <c r="R927" i="21"/>
  <c r="R896" i="21"/>
  <c r="R895" i="21"/>
  <c r="R894" i="21"/>
  <c r="R801" i="21"/>
  <c r="R610" i="21"/>
  <c r="R910" i="21"/>
  <c r="R769" i="21"/>
  <c r="R853" i="21"/>
  <c r="R835" i="21"/>
  <c r="R672" i="21"/>
  <c r="R888" i="21"/>
  <c r="R834" i="21"/>
  <c r="R800" i="21"/>
  <c r="R877" i="21"/>
  <c r="R790" i="21"/>
  <c r="R954" i="21"/>
  <c r="R941" i="21"/>
  <c r="R940" i="21"/>
  <c r="R919" i="21"/>
  <c r="R918" i="21"/>
  <c r="R845" i="21"/>
  <c r="R973" i="21"/>
  <c r="R959" i="21"/>
  <c r="R953" i="21"/>
  <c r="R976" i="21"/>
  <c r="R978" i="21"/>
  <c r="R733" i="21"/>
  <c r="R905" i="21"/>
  <c r="R887" i="21"/>
  <c r="R876" i="21"/>
  <c r="R728" i="21"/>
  <c r="R893" i="21"/>
  <c r="R886" i="21"/>
  <c r="R892" i="21"/>
  <c r="R841" i="21"/>
  <c r="R784" i="21"/>
  <c r="R904" i="21"/>
  <c r="R705" i="21"/>
  <c r="R935" i="21"/>
  <c r="R930" i="21"/>
  <c r="R885" i="21"/>
  <c r="R697" i="21"/>
  <c r="R717" i="21"/>
  <c r="R727" i="21"/>
  <c r="R676" i="21"/>
  <c r="R947" i="21"/>
  <c r="R970" i="21"/>
  <c r="R891" i="21"/>
  <c r="R844" i="21"/>
  <c r="R823" i="21"/>
  <c r="R662" i="21"/>
  <c r="R799" i="21"/>
  <c r="R793" i="21"/>
  <c r="R840" i="21"/>
  <c r="R783" i="21"/>
  <c r="R822" i="21"/>
  <c r="R875" i="21"/>
  <c r="R909" i="21"/>
  <c r="R868" i="21"/>
  <c r="R586" i="21"/>
  <c r="R585" i="21"/>
  <c r="R584" i="21"/>
  <c r="R583" i="21"/>
  <c r="R917" i="21"/>
  <c r="R908" i="21"/>
  <c r="R884" i="21"/>
  <c r="R867" i="21"/>
  <c r="R934" i="21"/>
  <c r="R756" i="21"/>
  <c r="R582" i="21"/>
  <c r="R581" i="21"/>
  <c r="R580" i="21"/>
  <c r="R579" i="21"/>
  <c r="R651" i="21"/>
  <c r="R578" i="21"/>
  <c r="R577" i="21"/>
  <c r="R382" i="21"/>
  <c r="R821" i="21"/>
  <c r="R810" i="21"/>
  <c r="R726" i="21"/>
  <c r="R916" i="21"/>
  <c r="R763" i="21"/>
  <c r="R576" i="21"/>
  <c r="R575" i="21"/>
  <c r="R574" i="21"/>
  <c r="R573" i="21"/>
  <c r="R646" i="21"/>
  <c r="R829" i="21"/>
  <c r="R866" i="21"/>
  <c r="R820" i="21"/>
  <c r="R408" i="21"/>
  <c r="R902" i="21"/>
  <c r="R839" i="21"/>
  <c r="R809" i="21"/>
  <c r="R865" i="21"/>
  <c r="R833" i="21"/>
  <c r="R862" i="21"/>
  <c r="R808" i="21"/>
  <c r="R789" i="21"/>
  <c r="R572" i="21"/>
  <c r="R571" i="21"/>
  <c r="R570" i="21"/>
  <c r="R569" i="21"/>
  <c r="R568" i="21"/>
  <c r="R567" i="21"/>
  <c r="R566" i="21"/>
  <c r="R565" i="21"/>
  <c r="R852" i="21"/>
  <c r="R564" i="21"/>
  <c r="R563" i="21"/>
  <c r="R746" i="21"/>
  <c r="R562" i="21"/>
  <c r="R561" i="21"/>
  <c r="R560" i="21"/>
  <c r="R768" i="21"/>
  <c r="R732" i="21"/>
  <c r="R559" i="21"/>
  <c r="R554" i="21"/>
  <c r="R716" i="21"/>
  <c r="R782" i="21"/>
  <c r="R819" i="21"/>
  <c r="R838" i="21"/>
  <c r="R907" i="21"/>
  <c r="R449" i="21"/>
  <c r="R864" i="21"/>
  <c r="R883" i="21"/>
  <c r="R851" i="21"/>
  <c r="R745" i="21"/>
  <c r="R322" i="21"/>
  <c r="R767" i="21"/>
  <c r="R477" i="21"/>
  <c r="R711" i="21"/>
  <c r="R744" i="21"/>
  <c r="R781" i="21"/>
  <c r="R780" i="21"/>
  <c r="R451" i="21"/>
  <c r="R779" i="21"/>
  <c r="R778" i="21"/>
  <c r="R743" i="21"/>
  <c r="R590" i="21"/>
  <c r="R545" i="21"/>
  <c r="R553" i="21"/>
  <c r="R863" i="21"/>
  <c r="R813" i="21"/>
  <c r="R788" i="21"/>
  <c r="R631" i="21"/>
  <c r="R715" i="21"/>
  <c r="R609" i="21"/>
  <c r="R832" i="21"/>
  <c r="R787" i="21"/>
  <c r="R762" i="21"/>
  <c r="R761" i="21"/>
  <c r="R777" i="21"/>
  <c r="R843" i="21"/>
  <c r="R842" i="21"/>
  <c r="R675" i="21"/>
  <c r="R831" i="21"/>
  <c r="R818" i="21"/>
  <c r="R776" i="21"/>
  <c r="R830" i="21"/>
  <c r="R882" i="21"/>
  <c r="R817" i="21"/>
  <c r="R742" i="21"/>
  <c r="R807" i="21"/>
  <c r="R755" i="21"/>
  <c r="R704" i="21"/>
  <c r="R806" i="21"/>
  <c r="R805" i="21"/>
  <c r="R775" i="21"/>
  <c r="R696" i="21"/>
  <c r="R798" i="21"/>
  <c r="R760" i="21"/>
  <c r="R645" i="21"/>
  <c r="R816" i="21"/>
  <c r="R759" i="21"/>
  <c r="R766" i="21"/>
  <c r="R608" i="21"/>
  <c r="R682" i="21"/>
  <c r="R774" i="21"/>
  <c r="R773" i="21"/>
  <c r="R815" i="21"/>
  <c r="R558" i="21"/>
  <c r="R520" i="21"/>
  <c r="R714" i="21"/>
  <c r="R741" i="21"/>
  <c r="R720" i="21"/>
  <c r="R532" i="21"/>
  <c r="R804" i="21"/>
  <c r="R794" i="21"/>
  <c r="R754" i="21"/>
  <c r="R731" i="21"/>
  <c r="R674" i="21"/>
  <c r="R499" i="21"/>
  <c r="R803" i="21"/>
  <c r="R681" i="21"/>
  <c r="R508" i="21"/>
  <c r="R753" i="21"/>
  <c r="R725" i="21"/>
  <c r="R471" i="21"/>
  <c r="R797" i="21"/>
  <c r="R740" i="21"/>
  <c r="R531" i="21"/>
  <c r="R669" i="21"/>
  <c r="R644" i="21"/>
  <c r="R618" i="21"/>
  <c r="R557" i="21"/>
  <c r="R739" i="21"/>
  <c r="R730" i="21"/>
  <c r="R695" i="21"/>
  <c r="R765" i="21"/>
  <c r="R802" i="21"/>
  <c r="R796" i="21"/>
  <c r="R694" i="21"/>
  <c r="R812" i="21"/>
  <c r="R786" i="21"/>
  <c r="R738" i="21"/>
  <c r="R729" i="21"/>
  <c r="R772" i="21"/>
  <c r="R447" i="21"/>
  <c r="R752" i="21"/>
  <c r="R693" i="21"/>
  <c r="R668" i="21"/>
  <c r="R667" i="21"/>
  <c r="R650" i="21"/>
  <c r="R795" i="21"/>
  <c r="R785" i="21"/>
  <c r="R758" i="21"/>
  <c r="R607" i="21"/>
  <c r="R703" i="21"/>
  <c r="R814" i="21"/>
  <c r="R692" i="21"/>
  <c r="R490" i="21"/>
  <c r="R680" i="21"/>
  <c r="R679" i="21"/>
  <c r="R606" i="21"/>
  <c r="R771" i="21"/>
  <c r="R617" i="21"/>
  <c r="R544" i="21"/>
  <c r="R392" i="21"/>
  <c r="R623" i="21"/>
  <c r="R713" i="21"/>
  <c r="R630" i="21"/>
  <c r="R691" i="21"/>
  <c r="R643" i="21"/>
  <c r="R710" i="21"/>
  <c r="R649" i="21"/>
  <c r="R629" i="21"/>
  <c r="R605" i="21"/>
  <c r="R724" i="21"/>
  <c r="R628" i="21"/>
  <c r="R737" i="21"/>
  <c r="R712" i="21"/>
  <c r="R673" i="21"/>
  <c r="R671" i="21"/>
  <c r="R702" i="21"/>
  <c r="R666" i="21"/>
  <c r="R686" i="21"/>
  <c r="R642" i="21"/>
  <c r="R723" i="21"/>
  <c r="R685" i="21"/>
  <c r="R407" i="21"/>
  <c r="R690" i="21"/>
  <c r="R701" i="21"/>
  <c r="R604" i="21"/>
  <c r="R603" i="21"/>
  <c r="R678" i="21"/>
  <c r="R519" i="21"/>
  <c r="R709" i="21"/>
  <c r="R708" i="21"/>
  <c r="R707" i="21"/>
  <c r="R552" i="21"/>
  <c r="R700" i="21"/>
  <c r="R689" i="21"/>
  <c r="R616" i="21"/>
  <c r="R751" i="21"/>
  <c r="R665" i="21"/>
  <c r="R664" i="21"/>
  <c r="R736" i="21"/>
  <c r="R699" i="21"/>
  <c r="R476" i="21"/>
  <c r="R661" i="21"/>
  <c r="R677" i="21"/>
  <c r="R593" i="21"/>
  <c r="R698" i="21"/>
  <c r="R688" i="21"/>
  <c r="R719" i="21"/>
  <c r="R657" i="21"/>
  <c r="R551" i="21"/>
  <c r="R530" i="21"/>
  <c r="R660" i="21"/>
  <c r="R687" i="21"/>
  <c r="R589" i="21"/>
  <c r="R475" i="21"/>
  <c r="R314" i="21"/>
  <c r="R395" i="21"/>
  <c r="R543" i="21"/>
  <c r="R670" i="21"/>
  <c r="R592" i="21"/>
  <c r="R656" i="21"/>
  <c r="R622" i="21"/>
  <c r="R641" i="21"/>
  <c r="R602" i="21"/>
  <c r="R659" i="21"/>
  <c r="R615" i="21"/>
  <c r="R663" i="21"/>
  <c r="R640" i="21"/>
  <c r="R601" i="21"/>
  <c r="R507" i="21"/>
  <c r="R655" i="21"/>
  <c r="R621" i="21"/>
  <c r="R614" i="21"/>
  <c r="R613" i="21"/>
  <c r="R627" i="21"/>
  <c r="R518" i="21"/>
  <c r="R654" i="21"/>
  <c r="R653" i="21"/>
  <c r="R517" i="21"/>
  <c r="R470" i="21"/>
  <c r="R550" i="21"/>
  <c r="R529" i="21"/>
  <c r="R542" i="21"/>
  <c r="R639" i="21"/>
  <c r="R648" i="21"/>
  <c r="R528" i="21"/>
  <c r="R474" i="21"/>
  <c r="R541" i="21"/>
  <c r="R506" i="21"/>
  <c r="R658" i="21"/>
  <c r="R638" i="21"/>
  <c r="R489" i="21"/>
  <c r="R445" i="21"/>
  <c r="R381" i="21"/>
  <c r="R637" i="21"/>
  <c r="R636" i="21"/>
  <c r="R647" i="21"/>
  <c r="R635" i="21"/>
  <c r="R549" i="21"/>
  <c r="R505" i="21"/>
  <c r="R285" i="21"/>
  <c r="R634" i="21"/>
  <c r="R633" i="21"/>
  <c r="R452" i="21"/>
  <c r="R504" i="21"/>
  <c r="R516" i="21"/>
  <c r="R600" i="21"/>
  <c r="R599" i="21"/>
  <c r="R469" i="21"/>
  <c r="R625" i="21"/>
  <c r="R540" i="21"/>
  <c r="R482" i="21"/>
  <c r="R437" i="21"/>
  <c r="R436" i="21"/>
  <c r="R624" i="21"/>
  <c r="R588" i="21"/>
  <c r="R548" i="21"/>
  <c r="R547" i="21"/>
  <c r="R587" i="21"/>
  <c r="R527" i="21"/>
  <c r="R598" i="21"/>
  <c r="R428" i="21"/>
  <c r="R620" i="21"/>
  <c r="R526" i="21"/>
  <c r="R515" i="21"/>
  <c r="R597" i="21"/>
  <c r="R612" i="21"/>
  <c r="R596" i="21"/>
  <c r="R539" i="21"/>
  <c r="R514" i="21"/>
  <c r="R513" i="21"/>
  <c r="R465" i="21"/>
  <c r="R231" i="21"/>
  <c r="R498" i="21"/>
  <c r="R555" i="21"/>
  <c r="R425" i="21"/>
  <c r="R251" i="21"/>
  <c r="R503" i="21"/>
  <c r="R492" i="21"/>
  <c r="R464" i="21"/>
  <c r="R497" i="21"/>
  <c r="R525" i="21"/>
  <c r="R496" i="21"/>
  <c r="R533" i="21"/>
  <c r="R524" i="21"/>
  <c r="R460" i="21"/>
  <c r="R486" i="21"/>
  <c r="R501" i="21"/>
  <c r="R485" i="21"/>
  <c r="R538" i="21"/>
  <c r="R512" i="21"/>
  <c r="R511" i="21"/>
  <c r="R522" i="21"/>
  <c r="R510" i="21"/>
  <c r="R380" i="21"/>
  <c r="R536" i="21"/>
  <c r="R480" i="21"/>
  <c r="R434" i="21"/>
  <c r="R494" i="21"/>
  <c r="R461" i="21"/>
  <c r="R493" i="21"/>
  <c r="R454" i="21"/>
  <c r="R463" i="21"/>
  <c r="R433" i="21"/>
  <c r="R432" i="21"/>
  <c r="R509" i="21"/>
  <c r="R416" i="21"/>
  <c r="R404" i="21"/>
  <c r="R368" i="21"/>
  <c r="R136" i="21"/>
  <c r="R458" i="21"/>
  <c r="R332" i="21"/>
  <c r="R443" i="21"/>
  <c r="R442" i="21"/>
  <c r="R441" i="21"/>
  <c r="R456" i="21"/>
  <c r="R338" i="21"/>
  <c r="R450" i="21"/>
  <c r="R415" i="21"/>
  <c r="R363" i="21"/>
  <c r="R446" i="21"/>
  <c r="R453" i="21"/>
  <c r="R440" i="21"/>
  <c r="R357" i="21"/>
  <c r="R426" i="21"/>
  <c r="R324" i="21"/>
  <c r="R423" i="21"/>
  <c r="R431" i="21"/>
  <c r="R422" i="21"/>
  <c r="R421" i="21"/>
  <c r="R386" i="21"/>
  <c r="R411" i="21"/>
  <c r="R366" i="21"/>
  <c r="R362" i="21"/>
  <c r="R289" i="21"/>
  <c r="R438" i="21"/>
  <c r="R377" i="21"/>
  <c r="R376" i="21"/>
  <c r="R420" i="21"/>
  <c r="R402" i="21"/>
  <c r="R391" i="21"/>
  <c r="R419" i="21"/>
  <c r="R400" i="21"/>
  <c r="R399" i="21"/>
  <c r="R418" i="21"/>
  <c r="R323" i="21"/>
  <c r="R394" i="21"/>
  <c r="R389" i="21"/>
  <c r="R388" i="21"/>
  <c r="R361" i="21"/>
  <c r="R356" i="21"/>
  <c r="R301" i="21"/>
  <c r="R360" i="21"/>
  <c r="R365" i="21"/>
  <c r="R384" i="21"/>
  <c r="R358" i="21"/>
  <c r="R364" i="21"/>
  <c r="R313" i="21"/>
  <c r="R375" i="21"/>
  <c r="R393" i="21"/>
  <c r="R374" i="21"/>
  <c r="R337" i="21"/>
  <c r="R373" i="21"/>
  <c r="R372" i="21"/>
  <c r="R371" i="21"/>
  <c r="R397" i="21"/>
  <c r="R370" i="21"/>
  <c r="R378" i="21"/>
  <c r="R319" i="21"/>
  <c r="R359" i="21"/>
  <c r="R344" i="21"/>
  <c r="R383" i="21"/>
  <c r="R321" i="21"/>
  <c r="R406" i="21"/>
  <c r="R353" i="21"/>
  <c r="R300" i="21"/>
  <c r="R355" i="21"/>
  <c r="R348" i="21"/>
  <c r="R351" i="21"/>
  <c r="R342" i="21"/>
  <c r="R347" i="21"/>
  <c r="R346" i="21"/>
  <c r="R281" i="21"/>
  <c r="R318" i="21"/>
  <c r="R343" i="21"/>
  <c r="R335" i="21"/>
  <c r="R305" i="21"/>
  <c r="R350" i="21"/>
  <c r="R336" i="21"/>
  <c r="R317" i="21"/>
  <c r="R345" i="21"/>
  <c r="R334" i="21"/>
  <c r="R299" i="21"/>
  <c r="R180" i="21"/>
  <c r="R327" i="21"/>
  <c r="R189" i="21"/>
  <c r="R259" i="21"/>
  <c r="R326" i="21"/>
  <c r="R316" i="21"/>
  <c r="R315" i="21"/>
  <c r="R292" i="21"/>
  <c r="R245" i="21"/>
  <c r="R304" i="21"/>
  <c r="R297" i="21"/>
  <c r="R215" i="21"/>
  <c r="R329" i="21"/>
  <c r="R291" i="21"/>
  <c r="R287" i="21"/>
  <c r="R296" i="21"/>
  <c r="R250" i="21"/>
  <c r="R249" i="21"/>
  <c r="R286" i="21"/>
  <c r="R266" i="21"/>
  <c r="R265" i="21"/>
  <c r="R274" i="21"/>
  <c r="R273" i="21"/>
  <c r="R224" i="21"/>
  <c r="R248" i="21"/>
  <c r="R264" i="21"/>
  <c r="R277" i="21"/>
  <c r="R284" i="21"/>
  <c r="R270" i="21"/>
  <c r="R276" i="21"/>
  <c r="R257" i="21"/>
  <c r="R262" i="21"/>
  <c r="R203" i="21"/>
  <c r="R279" i="21"/>
  <c r="R237" i="21"/>
  <c r="R118" i="21"/>
  <c r="R233" i="21"/>
  <c r="R247" i="21"/>
  <c r="R290" i="21"/>
  <c r="R278" i="21"/>
  <c r="R272" i="21"/>
  <c r="R206" i="21"/>
  <c r="R263" i="21"/>
  <c r="R244" i="21"/>
  <c r="R269" i="21"/>
  <c r="R271" i="21"/>
  <c r="R256" i="21"/>
  <c r="R268" i="21"/>
  <c r="R230" i="21"/>
  <c r="R223" i="21"/>
  <c r="R253" i="21"/>
  <c r="R252" i="21"/>
  <c r="R235" i="21"/>
  <c r="R127" i="21"/>
  <c r="R243" i="21"/>
  <c r="R242" i="21"/>
  <c r="R241" i="21"/>
  <c r="R222" i="21"/>
  <c r="R246" i="21"/>
  <c r="R229" i="21"/>
  <c r="R232" i="21"/>
  <c r="R240" i="21"/>
  <c r="R239" i="21"/>
  <c r="R218" i="21"/>
  <c r="R212" i="21"/>
  <c r="R211" i="21"/>
  <c r="R261" i="21"/>
  <c r="R217" i="21"/>
  <c r="R197" i="21"/>
  <c r="R188" i="21"/>
  <c r="R238" i="21"/>
  <c r="R135" i="21"/>
  <c r="R174" i="21"/>
  <c r="R210" i="21"/>
  <c r="R173" i="21"/>
  <c r="R221" i="21"/>
  <c r="R220" i="21"/>
  <c r="R202" i="21"/>
  <c r="R208" i="21"/>
  <c r="R205" i="21"/>
  <c r="R209" i="21"/>
  <c r="R184" i="21"/>
  <c r="R183" i="21"/>
  <c r="R182" i="21"/>
  <c r="R228" i="21"/>
  <c r="R227" i="21"/>
  <c r="R195" i="21"/>
  <c r="R172" i="21"/>
  <c r="R169" i="21"/>
  <c r="R234" i="21"/>
  <c r="R194" i="21"/>
  <c r="R207" i="21"/>
  <c r="R190" i="21"/>
  <c r="R214" i="21"/>
  <c r="R126" i="21"/>
  <c r="R226" i="21"/>
  <c r="R163" i="21"/>
  <c r="R213" i="21"/>
  <c r="R219" i="21"/>
  <c r="R225" i="21"/>
  <c r="R201" i="21"/>
  <c r="R216" i="21"/>
  <c r="R200" i="21"/>
  <c r="R199" i="21"/>
  <c r="R187" i="21"/>
  <c r="R150" i="21"/>
  <c r="R193" i="21"/>
  <c r="R12" i="21"/>
  <c r="R122" i="21"/>
  <c r="R192" i="21"/>
  <c r="R191" i="21"/>
  <c r="R179" i="21"/>
  <c r="R181" i="21"/>
  <c r="R134" i="21"/>
  <c r="R162" i="21"/>
  <c r="R139" i="21"/>
  <c r="R171" i="21"/>
  <c r="R178" i="21"/>
  <c r="R168" i="21"/>
  <c r="R147" i="21"/>
  <c r="R186" i="21"/>
  <c r="R177" i="21"/>
  <c r="R167" i="21"/>
  <c r="R161" i="21"/>
  <c r="R185" i="21"/>
  <c r="R72" i="21"/>
  <c r="R159" i="21"/>
  <c r="R144" i="21"/>
  <c r="R138" i="21"/>
  <c r="R160" i="21"/>
  <c r="R93" i="21"/>
  <c r="R129" i="21"/>
  <c r="R154" i="21"/>
  <c r="R128" i="21"/>
  <c r="R153" i="21"/>
  <c r="R166" i="21"/>
  <c r="R137" i="21"/>
  <c r="R165" i="21"/>
  <c r="R152" i="21"/>
  <c r="R92" i="21"/>
  <c r="R164" i="21"/>
  <c r="R148" i="21"/>
  <c r="R176" i="21"/>
  <c r="R156" i="21"/>
  <c r="R111" i="21"/>
  <c r="R54" i="21"/>
  <c r="R146" i="21"/>
  <c r="R133" i="21"/>
  <c r="R143" i="21"/>
  <c r="R170" i="21"/>
  <c r="R113" i="21"/>
  <c r="R158" i="21"/>
  <c r="R41" i="21"/>
  <c r="R71" i="21"/>
  <c r="R151" i="21"/>
  <c r="R155" i="21"/>
  <c r="R98" i="21"/>
  <c r="R157" i="21"/>
  <c r="R75" i="21"/>
  <c r="R97" i="21"/>
  <c r="R121" i="21"/>
  <c r="R131" i="21"/>
  <c r="R91" i="21"/>
  <c r="R63" i="21"/>
  <c r="R25" i="21"/>
  <c r="R142" i="21"/>
  <c r="R141" i="21"/>
  <c r="R50" i="21"/>
  <c r="R125" i="21"/>
  <c r="R124" i="21"/>
  <c r="R145" i="21"/>
  <c r="R90" i="21"/>
  <c r="R117" i="21"/>
  <c r="R109" i="21"/>
  <c r="R116" i="21"/>
  <c r="R108" i="21"/>
  <c r="R105" i="21"/>
  <c r="R140" i="21"/>
  <c r="R96" i="21"/>
  <c r="R110" i="21"/>
  <c r="R62" i="21"/>
  <c r="R53" i="21"/>
  <c r="R132" i="21"/>
  <c r="R95" i="21"/>
  <c r="R16" i="21"/>
  <c r="R104" i="21"/>
  <c r="R89" i="21"/>
  <c r="R130" i="21"/>
  <c r="R115" i="21"/>
  <c r="R114" i="21"/>
  <c r="R119" i="21"/>
  <c r="R24" i="21"/>
  <c r="R107" i="21"/>
  <c r="R112" i="21"/>
  <c r="R103" i="21"/>
  <c r="R123" i="21"/>
  <c r="R100" i="21"/>
  <c r="R70" i="21"/>
  <c r="R102" i="21"/>
  <c r="R99" i="21"/>
  <c r="R66" i="21"/>
  <c r="R94" i="21"/>
  <c r="R120" i="21"/>
  <c r="R84" i="21"/>
  <c r="R59" i="21"/>
  <c r="R106" i="21"/>
  <c r="R76" i="21"/>
  <c r="R83" i="21"/>
  <c r="R88" i="21"/>
  <c r="R87" i="21"/>
  <c r="R82" i="21"/>
  <c r="R86" i="21"/>
  <c r="R52" i="21"/>
  <c r="R69" i="21"/>
  <c r="R101" i="21"/>
  <c r="R81" i="21"/>
  <c r="R85" i="21"/>
  <c r="R68" i="21"/>
  <c r="R80" i="21"/>
  <c r="R58" i="21"/>
  <c r="R74" i="21"/>
  <c r="R61" i="21"/>
  <c r="R15" i="21"/>
  <c r="R79" i="21"/>
  <c r="R78" i="21"/>
  <c r="R77" i="21"/>
  <c r="R57" i="21"/>
  <c r="R49" i="21"/>
  <c r="R67" i="21"/>
  <c r="R56" i="21"/>
  <c r="R42" i="21"/>
  <c r="R40" i="21"/>
  <c r="R48" i="21"/>
  <c r="R65" i="21"/>
  <c r="R11" i="21"/>
  <c r="R47" i="21"/>
  <c r="R60" i="21"/>
  <c r="R39" i="21"/>
  <c r="R46" i="21"/>
  <c r="R73" i="21"/>
  <c r="R45" i="21"/>
  <c r="R10" i="21"/>
  <c r="R55" i="21"/>
  <c r="R64" i="21"/>
  <c r="R29" i="21"/>
  <c r="R28" i="21"/>
  <c r="R35" i="21"/>
  <c r="R27" i="21"/>
  <c r="R9" i="21"/>
  <c r="R38" i="21"/>
  <c r="R30" i="21"/>
  <c r="R44" i="21"/>
  <c r="R51" i="21"/>
  <c r="R43" i="21"/>
  <c r="R36" i="21"/>
  <c r="R14" i="21"/>
  <c r="R26" i="21"/>
  <c r="R13" i="21"/>
  <c r="R23" i="21"/>
  <c r="R22" i="21"/>
  <c r="R37" i="21"/>
  <c r="R34" i="21"/>
  <c r="R33" i="21"/>
  <c r="R21" i="21"/>
  <c r="R4" i="21"/>
  <c r="R18" i="21"/>
  <c r="R8" i="21"/>
  <c r="R32" i="21"/>
  <c r="R2" i="21"/>
  <c r="R20" i="21"/>
  <c r="R7" i="21"/>
  <c r="R6" i="21"/>
  <c r="R17" i="21"/>
  <c r="R5" i="21"/>
  <c r="R31" i="21"/>
  <c r="R19" i="21"/>
  <c r="R3" i="21"/>
  <c r="T890" i="21" l="1"/>
  <c r="T950" i="21"/>
  <c r="Q220" i="21"/>
  <c r="T220" i="21" s="1"/>
  <c r="Q215" i="21"/>
  <c r="T492" i="21"/>
  <c r="Q92" i="21"/>
  <c r="T92" i="21" s="1"/>
  <c r="T555" i="21"/>
  <c r="Q76" i="21"/>
  <c r="T76" i="21" s="1"/>
  <c r="S994" i="21"/>
  <c r="Q994" i="21"/>
  <c r="T994" i="21" s="1"/>
  <c r="S987" i="21"/>
  <c r="Q987" i="21"/>
  <c r="T987" i="21" s="1"/>
  <c r="S974" i="21"/>
  <c r="Q974" i="21"/>
  <c r="T974" i="21" s="1"/>
  <c r="S966" i="21"/>
  <c r="Q966" i="21"/>
  <c r="T966" i="21" s="1"/>
  <c r="S959" i="21"/>
  <c r="Q959" i="21"/>
  <c r="T959" i="21" s="1"/>
  <c r="S952" i="21"/>
  <c r="Q952" i="21"/>
  <c r="T952" i="21" s="1"/>
  <c r="S945" i="21"/>
  <c r="Q945" i="21"/>
  <c r="T945" i="21" s="1"/>
  <c r="S930" i="21"/>
  <c r="Q930" i="21"/>
  <c r="T930" i="21" s="1"/>
  <c r="S923" i="21"/>
  <c r="Q923" i="21"/>
  <c r="T923" i="21" s="1"/>
  <c r="S910" i="21"/>
  <c r="Q910" i="21"/>
  <c r="T910" i="21" s="1"/>
  <c r="S902" i="21"/>
  <c r="Q902" i="21"/>
  <c r="T902" i="21" s="1"/>
  <c r="S895" i="21"/>
  <c r="Q895" i="21"/>
  <c r="T895" i="21" s="1"/>
  <c r="S888" i="21"/>
  <c r="Q888" i="21"/>
  <c r="T888" i="21" s="1"/>
  <c r="Q881" i="21"/>
  <c r="T881" i="21" s="1"/>
  <c r="S881" i="21"/>
  <c r="S866" i="21"/>
  <c r="Q866" i="21"/>
  <c r="T866" i="21" s="1"/>
  <c r="S859" i="21"/>
  <c r="Q859" i="21"/>
  <c r="T859" i="21" s="1"/>
  <c r="S852" i="21"/>
  <c r="Q852" i="21"/>
  <c r="T852" i="21" s="1"/>
  <c r="S844" i="21"/>
  <c r="Q844" i="21"/>
  <c r="T844" i="21" s="1"/>
  <c r="S836" i="21"/>
  <c r="Q836" i="21"/>
  <c r="T836" i="21" s="1"/>
  <c r="S821" i="21"/>
  <c r="Q821" i="21"/>
  <c r="T821" i="21" s="1"/>
  <c r="S813" i="21"/>
  <c r="Q813" i="21"/>
  <c r="T813" i="21" s="1"/>
  <c r="S782" i="21"/>
  <c r="Q782" i="21"/>
  <c r="T782" i="21" s="1"/>
  <c r="S714" i="21"/>
  <c r="Q714" i="21"/>
  <c r="T714" i="21" s="1"/>
  <c r="S706" i="21"/>
  <c r="Q706" i="21"/>
  <c r="T706" i="21" s="1"/>
  <c r="S699" i="21"/>
  <c r="Q699" i="21"/>
  <c r="T699" i="21" s="1"/>
  <c r="S692" i="21"/>
  <c r="Q692" i="21"/>
  <c r="T692" i="21" s="1"/>
  <c r="S684" i="21"/>
  <c r="Q684" i="21"/>
  <c r="T684" i="21" s="1"/>
  <c r="S677" i="21"/>
  <c r="Q677" i="21"/>
  <c r="T677" i="21" s="1"/>
  <c r="S669" i="21"/>
  <c r="Q669" i="21"/>
  <c r="T669" i="21" s="1"/>
  <c r="S663" i="21"/>
  <c r="Q663" i="21"/>
  <c r="T663" i="21" s="1"/>
  <c r="S651" i="21"/>
  <c r="Q651" i="21"/>
  <c r="T651" i="21" s="1"/>
  <c r="S627" i="21"/>
  <c r="Q627" i="21"/>
  <c r="T627" i="21" s="1"/>
  <c r="S599" i="21"/>
  <c r="Q599" i="21"/>
  <c r="T599" i="21" s="1"/>
  <c r="S587" i="21"/>
  <c r="Q587" i="21"/>
  <c r="T587" i="21" s="1"/>
  <c r="S535" i="21"/>
  <c r="Q535" i="21"/>
  <c r="T535" i="21" s="1"/>
  <c r="S419" i="21"/>
  <c r="Q419" i="21"/>
  <c r="T419" i="21" s="1"/>
  <c r="S411" i="21"/>
  <c r="Q411" i="21"/>
  <c r="T411" i="21" s="1"/>
  <c r="S403" i="21"/>
  <c r="Q403" i="21"/>
  <c r="T403" i="21" s="1"/>
  <c r="S395" i="21"/>
  <c r="Q395" i="21"/>
  <c r="T395" i="21" s="1"/>
  <c r="S387" i="21"/>
  <c r="Q387" i="21"/>
  <c r="T387" i="21" s="1"/>
  <c r="S379" i="21"/>
  <c r="Q379" i="21"/>
  <c r="T379" i="21" s="1"/>
  <c r="S371" i="21"/>
  <c r="Q371" i="21"/>
  <c r="T371" i="21" s="1"/>
  <c r="S363" i="21"/>
  <c r="Q363" i="21"/>
  <c r="T363" i="21" s="1"/>
  <c r="S356" i="21"/>
  <c r="Q356" i="21"/>
  <c r="T356" i="21" s="1"/>
  <c r="S348" i="21"/>
  <c r="Q348" i="21"/>
  <c r="T348" i="21" s="1"/>
  <c r="S340" i="21"/>
  <c r="Q340" i="21"/>
  <c r="T340" i="21" s="1"/>
  <c r="S332" i="21"/>
  <c r="Q332" i="21"/>
  <c r="T332" i="21" s="1"/>
  <c r="S324" i="21"/>
  <c r="Q324" i="21"/>
  <c r="T324" i="21" s="1"/>
  <c r="S317" i="21"/>
  <c r="Q317" i="21"/>
  <c r="T317" i="21" s="1"/>
  <c r="S301" i="21"/>
  <c r="Q301" i="21"/>
  <c r="T301" i="21" s="1"/>
  <c r="S285" i="21"/>
  <c r="Q285" i="21"/>
  <c r="T285" i="21" s="1"/>
  <c r="S231" i="21"/>
  <c r="Q231" i="21"/>
  <c r="T231" i="21" s="1"/>
  <c r="S207" i="21"/>
  <c r="Q207" i="21"/>
  <c r="T207" i="21" s="1"/>
  <c r="S186" i="21"/>
  <c r="Q186" i="21"/>
  <c r="T186" i="21" s="1"/>
  <c r="S179" i="21"/>
  <c r="Q179" i="21"/>
  <c r="T179" i="21" s="1"/>
  <c r="S167" i="21"/>
  <c r="Q167" i="21"/>
  <c r="T167" i="21" s="1"/>
  <c r="S143" i="21"/>
  <c r="Q143" i="21"/>
  <c r="T143" i="21" s="1"/>
  <c r="S135" i="21"/>
  <c r="Q135" i="21"/>
  <c r="T135" i="21" s="1"/>
  <c r="S103" i="21"/>
  <c r="Q103" i="21"/>
  <c r="T103" i="21" s="1"/>
  <c r="S79" i="21"/>
  <c r="Q79" i="21"/>
  <c r="T79" i="21" s="1"/>
  <c r="S71" i="21"/>
  <c r="Q71" i="21"/>
  <c r="T71" i="21" s="1"/>
  <c r="S39" i="21"/>
  <c r="Q39" i="21"/>
  <c r="T39" i="21" s="1"/>
  <c r="S15" i="21"/>
  <c r="Q15" i="21"/>
  <c r="T15" i="21" s="1"/>
  <c r="S7" i="21"/>
  <c r="Q7" i="21"/>
  <c r="T7" i="21" s="1"/>
  <c r="S980" i="21"/>
  <c r="Q980" i="21"/>
  <c r="T980" i="21" s="1"/>
  <c r="S958" i="21"/>
  <c r="Q958" i="21"/>
  <c r="T958" i="21" s="1"/>
  <c r="S901" i="21"/>
  <c r="Q901" i="21"/>
  <c r="T901" i="21" s="1"/>
  <c r="S828" i="21"/>
  <c r="Q828" i="21"/>
  <c r="T828" i="21" s="1"/>
  <c r="S171" i="21"/>
  <c r="Q171" i="21"/>
  <c r="T171" i="21" s="1"/>
  <c r="S873" i="21"/>
  <c r="Q873" i="21"/>
  <c r="T873" i="21" s="1"/>
  <c r="S812" i="21"/>
  <c r="Q812" i="21"/>
  <c r="T812" i="21" s="1"/>
  <c r="S610" i="21"/>
  <c r="Q610" i="21"/>
  <c r="T610" i="21" s="1"/>
  <c r="S575" i="21"/>
  <c r="Q575" i="21"/>
  <c r="T575" i="21" s="1"/>
  <c r="S540" i="21"/>
  <c r="Q540" i="21"/>
  <c r="T540" i="21" s="1"/>
  <c r="S316" i="21"/>
  <c r="Q316" i="21"/>
  <c r="T316" i="21" s="1"/>
  <c r="S142" i="21"/>
  <c r="Q142" i="21"/>
  <c r="T142" i="21" s="1"/>
  <c r="S118" i="21"/>
  <c r="Q118" i="21"/>
  <c r="T118" i="21" s="1"/>
  <c r="S94" i="21"/>
  <c r="Q94" i="21"/>
  <c r="T94" i="21" s="1"/>
  <c r="S78" i="21"/>
  <c r="Q78" i="21"/>
  <c r="T78" i="21" s="1"/>
  <c r="S62" i="21"/>
  <c r="Q62" i="21"/>
  <c r="T62" i="21" s="1"/>
  <c r="S38" i="21"/>
  <c r="Q38" i="21"/>
  <c r="T38" i="21" s="1"/>
  <c r="S14" i="21"/>
  <c r="Q14" i="21"/>
  <c r="T14" i="21" s="1"/>
  <c r="S1000" i="21"/>
  <c r="Q1000" i="21"/>
  <c r="T1000" i="21" s="1"/>
  <c r="S985" i="21"/>
  <c r="Q985" i="21"/>
  <c r="T985" i="21" s="1"/>
  <c r="S979" i="21"/>
  <c r="Q979" i="21"/>
  <c r="T979" i="21" s="1"/>
  <c r="S972" i="21"/>
  <c r="Q972" i="21"/>
  <c r="T972" i="21" s="1"/>
  <c r="S964" i="21"/>
  <c r="Q964" i="21"/>
  <c r="T964" i="21" s="1"/>
  <c r="S957" i="21"/>
  <c r="Q957" i="21"/>
  <c r="T957" i="21" s="1"/>
  <c r="S944" i="21"/>
  <c r="Q944" i="21"/>
  <c r="T944" i="21" s="1"/>
  <c r="S936" i="21"/>
  <c r="Q936" i="21"/>
  <c r="T936" i="21" s="1"/>
  <c r="S921" i="21"/>
  <c r="Q921" i="21"/>
  <c r="T921" i="21" s="1"/>
  <c r="S915" i="21"/>
  <c r="Q915" i="21"/>
  <c r="T915" i="21" s="1"/>
  <c r="S908" i="21"/>
  <c r="Q908" i="21"/>
  <c r="T908" i="21" s="1"/>
  <c r="S900" i="21"/>
  <c r="Q900" i="21"/>
  <c r="T900" i="21" s="1"/>
  <c r="S893" i="21"/>
  <c r="Q893" i="21"/>
  <c r="T893" i="21" s="1"/>
  <c r="S886" i="21"/>
  <c r="Q886" i="21"/>
  <c r="T886" i="21" s="1"/>
  <c r="S880" i="21"/>
  <c r="Q880" i="21"/>
  <c r="T880" i="21" s="1"/>
  <c r="S872" i="21"/>
  <c r="Q872" i="21"/>
  <c r="T872" i="21" s="1"/>
  <c r="S857" i="21"/>
  <c r="Q857" i="21"/>
  <c r="T857" i="21" s="1"/>
  <c r="S842" i="21"/>
  <c r="Q842" i="21"/>
  <c r="T842" i="21" s="1"/>
  <c r="S827" i="21"/>
  <c r="Q827" i="21"/>
  <c r="T827" i="21" s="1"/>
  <c r="S811" i="21"/>
  <c r="Q811" i="21"/>
  <c r="T811" i="21" s="1"/>
  <c r="S804" i="21"/>
  <c r="Q804" i="21"/>
  <c r="T804" i="21" s="1"/>
  <c r="S796" i="21"/>
  <c r="Q796" i="21"/>
  <c r="T796" i="21" s="1"/>
  <c r="S788" i="21"/>
  <c r="Q788" i="21"/>
  <c r="T788" i="21" s="1"/>
  <c r="S780" i="21"/>
  <c r="Q780" i="21"/>
  <c r="T780" i="21" s="1"/>
  <c r="S772" i="21"/>
  <c r="Q772" i="21"/>
  <c r="T772" i="21" s="1"/>
  <c r="S735" i="21"/>
  <c r="Q735" i="21"/>
  <c r="T735" i="21" s="1"/>
  <c r="S690" i="21"/>
  <c r="Q690" i="21"/>
  <c r="T690" i="21" s="1"/>
  <c r="S682" i="21"/>
  <c r="Q682" i="21"/>
  <c r="T682" i="21" s="1"/>
  <c r="S675" i="21"/>
  <c r="Q675" i="21"/>
  <c r="T675" i="21" s="1"/>
  <c r="S667" i="21"/>
  <c r="Q667" i="21"/>
  <c r="T667" i="21" s="1"/>
  <c r="S644" i="21"/>
  <c r="Q644" i="21"/>
  <c r="T644" i="21" s="1"/>
  <c r="S638" i="21"/>
  <c r="Q638" i="21"/>
  <c r="T638" i="21" s="1"/>
  <c r="S633" i="21"/>
  <c r="Q633" i="21"/>
  <c r="T633" i="21" s="1"/>
  <c r="S626" i="21"/>
  <c r="Q626" i="21"/>
  <c r="T626" i="21" s="1"/>
  <c r="S621" i="21"/>
  <c r="Q621" i="21"/>
  <c r="T621" i="21" s="1"/>
  <c r="S615" i="21"/>
  <c r="Q615" i="21"/>
  <c r="T615" i="21" s="1"/>
  <c r="S603" i="21"/>
  <c r="Q603" i="21"/>
  <c r="T603" i="21" s="1"/>
  <c r="S597" i="21"/>
  <c r="Q597" i="21"/>
  <c r="T597" i="21" s="1"/>
  <c r="S580" i="21"/>
  <c r="Q580" i="21"/>
  <c r="T580" i="21" s="1"/>
  <c r="S574" i="21"/>
  <c r="Q574" i="21"/>
  <c r="T574" i="21" s="1"/>
  <c r="S569" i="21"/>
  <c r="Q569" i="21"/>
  <c r="T569" i="21" s="1"/>
  <c r="S562" i="21"/>
  <c r="Q562" i="21"/>
  <c r="T562" i="21" s="1"/>
  <c r="S557" i="21"/>
  <c r="Q557" i="21"/>
  <c r="T557" i="21" s="1"/>
  <c r="S551" i="21"/>
  <c r="Q551" i="21"/>
  <c r="T551" i="21" s="1"/>
  <c r="S539" i="21"/>
  <c r="Q539" i="21"/>
  <c r="T539" i="21" s="1"/>
  <c r="S533" i="21"/>
  <c r="Q533" i="21"/>
  <c r="T533" i="21" s="1"/>
  <c r="S516" i="21"/>
  <c r="Q516" i="21"/>
  <c r="T516" i="21" s="1"/>
  <c r="S354" i="21"/>
  <c r="Q354" i="21"/>
  <c r="T354" i="21" s="1"/>
  <c r="S338" i="21"/>
  <c r="Q338" i="21"/>
  <c r="T338" i="21" s="1"/>
  <c r="S322" i="21"/>
  <c r="Q322" i="21"/>
  <c r="T322" i="21" s="1"/>
  <c r="S315" i="21"/>
  <c r="Q315" i="21"/>
  <c r="T315" i="21" s="1"/>
  <c r="S307" i="21"/>
  <c r="Q307" i="21"/>
  <c r="T307" i="21" s="1"/>
  <c r="S299" i="21"/>
  <c r="Q299" i="21"/>
  <c r="T299" i="21" s="1"/>
  <c r="S291" i="21"/>
  <c r="Q291" i="21"/>
  <c r="T291" i="21" s="1"/>
  <c r="S229" i="21"/>
  <c r="Q229" i="21"/>
  <c r="T229" i="21" s="1"/>
  <c r="S221" i="21"/>
  <c r="Q221" i="21"/>
  <c r="T221" i="21" s="1"/>
  <c r="S213" i="21"/>
  <c r="Q213" i="21"/>
  <c r="T213" i="21" s="1"/>
  <c r="S206" i="21"/>
  <c r="Q206" i="21"/>
  <c r="T206" i="21" s="1"/>
  <c r="S199" i="21"/>
  <c r="Q199" i="21"/>
  <c r="T199" i="21" s="1"/>
  <c r="S191" i="21"/>
  <c r="Q191" i="21"/>
  <c r="T191" i="21" s="1"/>
  <c r="S185" i="21"/>
  <c r="Q185" i="21"/>
  <c r="T185" i="21" s="1"/>
  <c r="S177" i="21"/>
  <c r="Q177" i="21"/>
  <c r="T177" i="21" s="1"/>
  <c r="S165" i="21"/>
  <c r="Q165" i="21"/>
  <c r="T165" i="21" s="1"/>
  <c r="S157" i="21"/>
  <c r="Q157" i="21"/>
  <c r="T157" i="21" s="1"/>
  <c r="S125" i="21"/>
  <c r="Q125" i="21"/>
  <c r="T125" i="21" s="1"/>
  <c r="S101" i="21"/>
  <c r="Q101" i="21"/>
  <c r="T101" i="21" s="1"/>
  <c r="S93" i="21"/>
  <c r="Q93" i="21"/>
  <c r="T93" i="21" s="1"/>
  <c r="S61" i="21"/>
  <c r="Q61" i="21"/>
  <c r="T61" i="21" s="1"/>
  <c r="S37" i="21"/>
  <c r="Q37" i="21"/>
  <c r="T37" i="21" s="1"/>
  <c r="S29" i="21"/>
  <c r="Q29" i="21"/>
  <c r="T29" i="21" s="1"/>
  <c r="S986" i="21"/>
  <c r="Q986" i="21"/>
  <c r="T986" i="21" s="1"/>
  <c r="S965" i="21"/>
  <c r="Q965" i="21"/>
  <c r="T965" i="21" s="1"/>
  <c r="S929" i="21"/>
  <c r="Q929" i="21"/>
  <c r="T929" i="21" s="1"/>
  <c r="S909" i="21"/>
  <c r="Q909" i="21"/>
  <c r="T909" i="21" s="1"/>
  <c r="S789" i="21"/>
  <c r="Q789" i="21"/>
  <c r="T789" i="21" s="1"/>
  <c r="S773" i="21"/>
  <c r="Q773" i="21"/>
  <c r="T773" i="21" s="1"/>
  <c r="S691" i="21"/>
  <c r="Q691" i="21"/>
  <c r="T691" i="21" s="1"/>
  <c r="S676" i="21"/>
  <c r="Q676" i="21"/>
  <c r="T676" i="21" s="1"/>
  <c r="S546" i="21"/>
  <c r="Q546" i="21"/>
  <c r="T546" i="21" s="1"/>
  <c r="S158" i="21"/>
  <c r="Q158" i="21"/>
  <c r="T158" i="21" s="1"/>
  <c r="S134" i="21"/>
  <c r="Q134" i="21"/>
  <c r="T134" i="21" s="1"/>
  <c r="S110" i="21"/>
  <c r="Q110" i="21"/>
  <c r="T110" i="21" s="1"/>
  <c r="S86" i="21"/>
  <c r="Q86" i="21"/>
  <c r="T86" i="21" s="1"/>
  <c r="S54" i="21"/>
  <c r="Q54" i="21"/>
  <c r="T54" i="21" s="1"/>
  <c r="S22" i="21"/>
  <c r="Q22" i="21"/>
  <c r="T22" i="21" s="1"/>
  <c r="S999" i="21"/>
  <c r="Q999" i="21"/>
  <c r="T999" i="21" s="1"/>
  <c r="S992" i="21"/>
  <c r="Q992" i="21"/>
  <c r="T992" i="21" s="1"/>
  <c r="S971" i="21"/>
  <c r="Q971" i="21"/>
  <c r="T971" i="21" s="1"/>
  <c r="S963" i="21"/>
  <c r="Q963" i="21"/>
  <c r="T963" i="21" s="1"/>
  <c r="S956" i="21"/>
  <c r="Q956" i="21"/>
  <c r="T956" i="21" s="1"/>
  <c r="S949" i="21"/>
  <c r="Q949" i="21"/>
  <c r="T949" i="21" s="1"/>
  <c r="S943" i="21"/>
  <c r="Q943" i="21"/>
  <c r="T943" i="21" s="1"/>
  <c r="S935" i="21"/>
  <c r="Q935" i="21"/>
  <c r="T935" i="21" s="1"/>
  <c r="S928" i="21"/>
  <c r="Q928" i="21"/>
  <c r="T928" i="21" s="1"/>
  <c r="S907" i="21"/>
  <c r="Q907" i="21"/>
  <c r="T907" i="21" s="1"/>
  <c r="S899" i="21"/>
  <c r="Q899" i="21"/>
  <c r="T899" i="21" s="1"/>
  <c r="S892" i="21"/>
  <c r="Q892" i="21"/>
  <c r="T892" i="21" s="1"/>
  <c r="S885" i="21"/>
  <c r="Q885" i="21"/>
  <c r="T885" i="21" s="1"/>
  <c r="S879" i="21"/>
  <c r="Q879" i="21"/>
  <c r="T879" i="21" s="1"/>
  <c r="S871" i="21"/>
  <c r="Q871" i="21"/>
  <c r="T871" i="21" s="1"/>
  <c r="S864" i="21"/>
  <c r="Q864" i="21"/>
  <c r="T864" i="21" s="1"/>
  <c r="Q849" i="21"/>
  <c r="T849" i="21" s="1"/>
  <c r="S849" i="21"/>
  <c r="S841" i="21"/>
  <c r="Q841" i="21"/>
  <c r="T841" i="21" s="1"/>
  <c r="S833" i="21"/>
  <c r="Q833" i="21"/>
  <c r="T833" i="21" s="1"/>
  <c r="S826" i="21"/>
  <c r="Q826" i="21"/>
  <c r="T826" i="21" s="1"/>
  <c r="S818" i="21"/>
  <c r="Q818" i="21"/>
  <c r="T818" i="21" s="1"/>
  <c r="S810" i="21"/>
  <c r="Q810" i="21"/>
  <c r="T810" i="21" s="1"/>
  <c r="S803" i="21"/>
  <c r="Q803" i="21"/>
  <c r="T803" i="21" s="1"/>
  <c r="S795" i="21"/>
  <c r="Q795" i="21"/>
  <c r="T795" i="21" s="1"/>
  <c r="S787" i="21"/>
  <c r="Q787" i="21"/>
  <c r="T787" i="21" s="1"/>
  <c r="S779" i="21"/>
  <c r="Q779" i="21"/>
  <c r="T779" i="21" s="1"/>
  <c r="S771" i="21"/>
  <c r="Q771" i="21"/>
  <c r="T771" i="21" s="1"/>
  <c r="S764" i="21"/>
  <c r="Q764" i="21"/>
  <c r="T764" i="21" s="1"/>
  <c r="S757" i="21"/>
  <c r="Q757" i="21"/>
  <c r="T757" i="21" s="1"/>
  <c r="S749" i="21"/>
  <c r="Q749" i="21"/>
  <c r="T749" i="21" s="1"/>
  <c r="S703" i="21"/>
  <c r="Q703" i="21"/>
  <c r="T703" i="21" s="1"/>
  <c r="S697" i="21"/>
  <c r="Q697" i="21"/>
  <c r="T697" i="21" s="1"/>
  <c r="S689" i="21"/>
  <c r="Q689" i="21"/>
  <c r="T689" i="21" s="1"/>
  <c r="S674" i="21"/>
  <c r="Q674" i="21"/>
  <c r="T674" i="21" s="1"/>
  <c r="S661" i="21"/>
  <c r="Q661" i="21"/>
  <c r="T661" i="21" s="1"/>
  <c r="S643" i="21"/>
  <c r="Q643" i="21"/>
  <c r="T643" i="21" s="1"/>
  <c r="S637" i="21"/>
  <c r="Q637" i="21"/>
  <c r="T637" i="21" s="1"/>
  <c r="S620" i="21"/>
  <c r="Q620" i="21"/>
  <c r="T620" i="21" s="1"/>
  <c r="S614" i="21"/>
  <c r="Q614" i="21"/>
  <c r="T614" i="21" s="1"/>
  <c r="S596" i="21"/>
  <c r="Q596" i="21"/>
  <c r="T596" i="21" s="1"/>
  <c r="S591" i="21"/>
  <c r="Q591" i="21"/>
  <c r="T591" i="21" s="1"/>
  <c r="S579" i="21"/>
  <c r="Q579" i="21"/>
  <c r="T579" i="21" s="1"/>
  <c r="S573" i="21"/>
  <c r="Q573" i="21"/>
  <c r="T573" i="21" s="1"/>
  <c r="S556" i="21"/>
  <c r="Q556" i="21"/>
  <c r="T556" i="21" s="1"/>
  <c r="S550" i="21"/>
  <c r="Q550" i="21"/>
  <c r="T550" i="21" s="1"/>
  <c r="S532" i="21"/>
  <c r="Q532" i="21"/>
  <c r="T532" i="21" s="1"/>
  <c r="S527" i="21"/>
  <c r="Q527" i="21"/>
  <c r="T527" i="21" s="1"/>
  <c r="S515" i="21"/>
  <c r="Q515" i="21"/>
  <c r="T515" i="21" s="1"/>
  <c r="S509" i="21"/>
  <c r="Q509" i="21"/>
  <c r="T509" i="21" s="1"/>
  <c r="S493" i="21"/>
  <c r="Q493" i="21"/>
  <c r="T493" i="21" s="1"/>
  <c r="S306" i="21"/>
  <c r="Q306" i="21"/>
  <c r="T306" i="21" s="1"/>
  <c r="Q298" i="21"/>
  <c r="T298" i="21" s="1"/>
  <c r="S298" i="21"/>
  <c r="S290" i="21"/>
  <c r="Q290" i="21"/>
  <c r="T290" i="21" s="1"/>
  <c r="S282" i="21"/>
  <c r="Q282" i="21"/>
  <c r="T282" i="21" s="1"/>
  <c r="S274" i="21"/>
  <c r="Q274" i="21"/>
  <c r="T274" i="21" s="1"/>
  <c r="S266" i="21"/>
  <c r="Q266" i="21"/>
  <c r="T266" i="21" s="1"/>
  <c r="S258" i="21"/>
  <c r="Q258" i="21"/>
  <c r="T258" i="21" s="1"/>
  <c r="S251" i="21"/>
  <c r="Q251" i="21"/>
  <c r="T251" i="21" s="1"/>
  <c r="S244" i="21"/>
  <c r="Q244" i="21"/>
  <c r="T244" i="21" s="1"/>
  <c r="S236" i="21"/>
  <c r="Q236" i="21"/>
  <c r="T236" i="21" s="1"/>
  <c r="S198" i="21"/>
  <c r="Q198" i="21"/>
  <c r="T198" i="21" s="1"/>
  <c r="S176" i="21"/>
  <c r="Q176" i="21"/>
  <c r="T176" i="21" s="1"/>
  <c r="S937" i="21"/>
  <c r="Q937" i="21"/>
  <c r="T937" i="21" s="1"/>
  <c r="S894" i="21"/>
  <c r="Q894" i="21"/>
  <c r="T894" i="21" s="1"/>
  <c r="S865" i="21"/>
  <c r="Q865" i="21"/>
  <c r="T865" i="21" s="1"/>
  <c r="S843" i="21"/>
  <c r="Q843" i="21"/>
  <c r="T843" i="21" s="1"/>
  <c r="S820" i="21"/>
  <c r="Q820" i="21"/>
  <c r="T820" i="21" s="1"/>
  <c r="S805" i="21"/>
  <c r="Q805" i="21"/>
  <c r="T805" i="21" s="1"/>
  <c r="S781" i="21"/>
  <c r="Q781" i="21"/>
  <c r="T781" i="21" s="1"/>
  <c r="S683" i="21"/>
  <c r="Q683" i="21"/>
  <c r="T683" i="21" s="1"/>
  <c r="S598" i="21"/>
  <c r="Q598" i="21"/>
  <c r="T598" i="21" s="1"/>
  <c r="S534" i="21"/>
  <c r="Q534" i="21"/>
  <c r="T534" i="21" s="1"/>
  <c r="S998" i="21"/>
  <c r="Q998" i="21"/>
  <c r="T998" i="21" s="1"/>
  <c r="S991" i="21"/>
  <c r="Q991" i="21"/>
  <c r="T991" i="21" s="1"/>
  <c r="S984" i="21"/>
  <c r="Q984" i="21"/>
  <c r="T984" i="21" s="1"/>
  <c r="S962" i="21"/>
  <c r="Q962" i="21"/>
  <c r="T962" i="21" s="1"/>
  <c r="S955" i="21"/>
  <c r="Q955" i="21"/>
  <c r="T955" i="21" s="1"/>
  <c r="S942" i="21"/>
  <c r="Q942" i="21"/>
  <c r="T942" i="21" s="1"/>
  <c r="S934" i="21"/>
  <c r="Q934" i="21"/>
  <c r="T934" i="21" s="1"/>
  <c r="S927" i="21"/>
  <c r="Q927" i="21"/>
  <c r="T927" i="21" s="1"/>
  <c r="S920" i="21"/>
  <c r="Q920" i="21"/>
  <c r="T920" i="21" s="1"/>
  <c r="S913" i="21"/>
  <c r="Q913" i="21"/>
  <c r="T913" i="21" s="1"/>
  <c r="S898" i="21"/>
  <c r="Q898" i="21"/>
  <c r="T898" i="21" s="1"/>
  <c r="S891" i="21"/>
  <c r="Q891" i="21"/>
  <c r="T891" i="21" s="1"/>
  <c r="S870" i="21"/>
  <c r="Q870" i="21"/>
  <c r="T870" i="21" s="1"/>
  <c r="S863" i="21"/>
  <c r="Q863" i="21"/>
  <c r="T863" i="21" s="1"/>
  <c r="S856" i="21"/>
  <c r="Q856" i="21"/>
  <c r="T856" i="21" s="1"/>
  <c r="S848" i="21"/>
  <c r="Q848" i="21"/>
  <c r="T848" i="21" s="1"/>
  <c r="S840" i="21"/>
  <c r="Q840" i="21"/>
  <c r="T840" i="21" s="1"/>
  <c r="S825" i="21"/>
  <c r="Q825" i="21"/>
  <c r="T825" i="21" s="1"/>
  <c r="S817" i="21"/>
  <c r="Q817" i="21"/>
  <c r="T817" i="21" s="1"/>
  <c r="S802" i="21"/>
  <c r="Q802" i="21"/>
  <c r="T802" i="21" s="1"/>
  <c r="S794" i="21"/>
  <c r="Q794" i="21"/>
  <c r="T794" i="21" s="1"/>
  <c r="S786" i="21"/>
  <c r="Q786" i="21"/>
  <c r="T786" i="21" s="1"/>
  <c r="S778" i="21"/>
  <c r="Q778" i="21"/>
  <c r="T778" i="21" s="1"/>
  <c r="S770" i="21"/>
  <c r="Q770" i="21"/>
  <c r="T770" i="21" s="1"/>
  <c r="S763" i="21"/>
  <c r="Q763" i="21"/>
  <c r="T763" i="21" s="1"/>
  <c r="S756" i="21"/>
  <c r="Q756" i="21"/>
  <c r="T756" i="21" s="1"/>
  <c r="S748" i="21"/>
  <c r="Q748" i="21"/>
  <c r="T748" i="21" s="1"/>
  <c r="S741" i="21"/>
  <c r="Q741" i="21"/>
  <c r="T741" i="21" s="1"/>
  <c r="S733" i="21"/>
  <c r="Q733" i="21"/>
  <c r="T733" i="21" s="1"/>
  <c r="S725" i="21"/>
  <c r="Q725" i="21"/>
  <c r="T725" i="21" s="1"/>
  <c r="S718" i="21"/>
  <c r="Q718" i="21"/>
  <c r="T718" i="21" s="1"/>
  <c r="S660" i="21"/>
  <c r="Q660" i="21"/>
  <c r="T660" i="21" s="1"/>
  <c r="S631" i="21"/>
  <c r="Q631" i="21"/>
  <c r="T631" i="21" s="1"/>
  <c r="S619" i="21"/>
  <c r="Q619" i="21"/>
  <c r="T619" i="21" s="1"/>
  <c r="S595" i="21"/>
  <c r="Q595" i="21"/>
  <c r="T595" i="21" s="1"/>
  <c r="S531" i="21"/>
  <c r="Q531" i="21"/>
  <c r="T531" i="21" s="1"/>
  <c r="S508" i="21"/>
  <c r="Q508" i="21"/>
  <c r="T508" i="21" s="1"/>
  <c r="S477" i="21"/>
  <c r="Q477" i="21"/>
  <c r="T477" i="21" s="1"/>
  <c r="S461" i="21"/>
  <c r="Q461" i="21"/>
  <c r="T461" i="21" s="1"/>
  <c r="S383" i="21"/>
  <c r="Q383" i="21"/>
  <c r="T383" i="21" s="1"/>
  <c r="S375" i="21"/>
  <c r="Q375" i="21"/>
  <c r="T375" i="21" s="1"/>
  <c r="S367" i="21"/>
  <c r="Q367" i="21"/>
  <c r="T367" i="21" s="1"/>
  <c r="S360" i="21"/>
  <c r="Q360" i="21"/>
  <c r="T360" i="21" s="1"/>
  <c r="S352" i="21"/>
  <c r="Q352" i="21"/>
  <c r="T352" i="21" s="1"/>
  <c r="S344" i="21"/>
  <c r="Q344" i="21"/>
  <c r="T344" i="21" s="1"/>
  <c r="Q336" i="21"/>
  <c r="T336" i="21" s="1"/>
  <c r="S336" i="21"/>
  <c r="S328" i="21"/>
  <c r="Q328" i="21"/>
  <c r="T328" i="21" s="1"/>
  <c r="S320" i="21"/>
  <c r="Q320" i="21"/>
  <c r="T320" i="21" s="1"/>
  <c r="S313" i="21"/>
  <c r="Q313" i="21"/>
  <c r="T313" i="21" s="1"/>
  <c r="S305" i="21"/>
  <c r="Q305" i="21"/>
  <c r="T305" i="21" s="1"/>
  <c r="S273" i="21"/>
  <c r="Q273" i="21"/>
  <c r="T273" i="21" s="1"/>
  <c r="S250" i="21"/>
  <c r="Q250" i="21"/>
  <c r="T250" i="21" s="1"/>
  <c r="S211" i="21"/>
  <c r="Q211" i="21"/>
  <c r="T211" i="21" s="1"/>
  <c r="S197" i="21"/>
  <c r="Q197" i="21"/>
  <c r="T197" i="21" s="1"/>
  <c r="S190" i="21"/>
  <c r="Q190" i="21"/>
  <c r="T190" i="21" s="1"/>
  <c r="S183" i="21"/>
  <c r="Q183" i="21"/>
  <c r="T183" i="21" s="1"/>
  <c r="S175" i="21"/>
  <c r="Q175" i="21"/>
  <c r="T175" i="21" s="1"/>
  <c r="S993" i="21"/>
  <c r="Q993" i="21"/>
  <c r="T993" i="21" s="1"/>
  <c r="S973" i="21"/>
  <c r="Q973" i="21"/>
  <c r="T973" i="21" s="1"/>
  <c r="S951" i="21"/>
  <c r="Q951" i="21"/>
  <c r="T951" i="21" s="1"/>
  <c r="S916" i="21"/>
  <c r="Q916" i="21"/>
  <c r="T916" i="21" s="1"/>
  <c r="S887" i="21"/>
  <c r="Q887" i="21"/>
  <c r="T887" i="21" s="1"/>
  <c r="S851" i="21"/>
  <c r="Q851" i="21"/>
  <c r="T851" i="21" s="1"/>
  <c r="S835" i="21"/>
  <c r="Q835" i="21"/>
  <c r="T835" i="21" s="1"/>
  <c r="S797" i="21"/>
  <c r="Q797" i="21"/>
  <c r="T797" i="21" s="1"/>
  <c r="S751" i="21"/>
  <c r="Q751" i="21"/>
  <c r="T751" i="21" s="1"/>
  <c r="S668" i="21"/>
  <c r="Q668" i="21"/>
  <c r="T668" i="21" s="1"/>
  <c r="S645" i="21"/>
  <c r="Q645" i="21"/>
  <c r="T645" i="21" s="1"/>
  <c r="S622" i="21"/>
  <c r="Q622" i="21"/>
  <c r="T622" i="21" s="1"/>
  <c r="S604" i="21"/>
  <c r="Q604" i="21"/>
  <c r="T604" i="21" s="1"/>
  <c r="S581" i="21"/>
  <c r="Q581" i="21"/>
  <c r="T581" i="21" s="1"/>
  <c r="S558" i="21"/>
  <c r="Q558" i="21"/>
  <c r="T558" i="21" s="1"/>
  <c r="Q517" i="21"/>
  <c r="T517" i="21" s="1"/>
  <c r="S517" i="21"/>
  <c r="S418" i="21"/>
  <c r="Q418" i="21"/>
  <c r="T418" i="21" s="1"/>
  <c r="S402" i="21"/>
  <c r="Q402" i="21"/>
  <c r="T402" i="21" s="1"/>
  <c r="S386" i="21"/>
  <c r="Q386" i="21"/>
  <c r="T386" i="21" s="1"/>
  <c r="S370" i="21"/>
  <c r="Q370" i="21"/>
  <c r="T370" i="21" s="1"/>
  <c r="S355" i="21"/>
  <c r="Q355" i="21"/>
  <c r="T355" i="21" s="1"/>
  <c r="S347" i="21"/>
  <c r="Q347" i="21"/>
  <c r="T347" i="21" s="1"/>
  <c r="S339" i="21"/>
  <c r="Q339" i="21"/>
  <c r="T339" i="21" s="1"/>
  <c r="S331" i="21"/>
  <c r="Q331" i="21"/>
  <c r="T331" i="21" s="1"/>
  <c r="S323" i="21"/>
  <c r="Q323" i="21"/>
  <c r="T323" i="21" s="1"/>
  <c r="S308" i="21"/>
  <c r="Q308" i="21"/>
  <c r="T308" i="21" s="1"/>
  <c r="S300" i="21"/>
  <c r="Q300" i="21"/>
  <c r="T300" i="21" s="1"/>
  <c r="S292" i="21"/>
  <c r="Q292" i="21"/>
  <c r="T292" i="21" s="1"/>
  <c r="S284" i="21"/>
  <c r="Q284" i="21"/>
  <c r="T284" i="21" s="1"/>
  <c r="S253" i="21"/>
  <c r="Q253" i="21"/>
  <c r="T253" i="21" s="1"/>
  <c r="S230" i="21"/>
  <c r="Q230" i="21"/>
  <c r="T230" i="21" s="1"/>
  <c r="S222" i="21"/>
  <c r="Q222" i="21"/>
  <c r="T222" i="21" s="1"/>
  <c r="S200" i="21"/>
  <c r="Q200" i="21"/>
  <c r="T200" i="21" s="1"/>
  <c r="S178" i="21"/>
  <c r="Q178" i="21"/>
  <c r="T178" i="21" s="1"/>
  <c r="S166" i="21"/>
  <c r="Q166" i="21"/>
  <c r="T166" i="21" s="1"/>
  <c r="S150" i="21"/>
  <c r="Q150" i="21"/>
  <c r="T150" i="21" s="1"/>
  <c r="S126" i="21"/>
  <c r="Q126" i="21"/>
  <c r="T126" i="21" s="1"/>
  <c r="S102" i="21"/>
  <c r="Q102" i="21"/>
  <c r="T102" i="21" s="1"/>
  <c r="S70" i="21"/>
  <c r="Q70" i="21"/>
  <c r="T70" i="21" s="1"/>
  <c r="S46" i="21"/>
  <c r="Q46" i="21"/>
  <c r="T46" i="21" s="1"/>
  <c r="S30" i="21"/>
  <c r="Q30" i="21"/>
  <c r="T30" i="21" s="1"/>
  <c r="S6" i="21"/>
  <c r="Q6" i="21"/>
  <c r="T6" i="21" s="1"/>
  <c r="S997" i="21"/>
  <c r="Q997" i="21"/>
  <c r="T997" i="21" s="1"/>
  <c r="S990" i="21"/>
  <c r="Q990" i="21"/>
  <c r="T990" i="21" s="1"/>
  <c r="S983" i="21"/>
  <c r="Q983" i="21"/>
  <c r="T983" i="21" s="1"/>
  <c r="S969" i="21"/>
  <c r="Q969" i="21"/>
  <c r="T969" i="21" s="1"/>
  <c r="S961" i="21"/>
  <c r="Q961" i="21"/>
  <c r="T961" i="21" s="1"/>
  <c r="S948" i="21"/>
  <c r="Q948" i="21"/>
  <c r="T948" i="21" s="1"/>
  <c r="S941" i="21"/>
  <c r="Q941" i="21"/>
  <c r="T941" i="21" s="1"/>
  <c r="S933" i="21"/>
  <c r="Q933" i="21"/>
  <c r="T933" i="21" s="1"/>
  <c r="S926" i="21"/>
  <c r="Q926" i="21"/>
  <c r="T926" i="21" s="1"/>
  <c r="S919" i="21"/>
  <c r="Q919" i="21"/>
  <c r="T919" i="21" s="1"/>
  <c r="S905" i="21"/>
  <c r="Q905" i="21"/>
  <c r="T905" i="21" s="1"/>
  <c r="S897" i="21"/>
  <c r="Q897" i="21"/>
  <c r="T897" i="21" s="1"/>
  <c r="S884" i="21"/>
  <c r="Q884" i="21"/>
  <c r="T884" i="21" s="1"/>
  <c r="S877" i="21"/>
  <c r="Q877" i="21"/>
  <c r="T877" i="21" s="1"/>
  <c r="S869" i="21"/>
  <c r="Q869" i="21"/>
  <c r="T869" i="21" s="1"/>
  <c r="S862" i="21"/>
  <c r="Q862" i="21"/>
  <c r="T862" i="21" s="1"/>
  <c r="S855" i="21"/>
  <c r="Q855" i="21"/>
  <c r="T855" i="21" s="1"/>
  <c r="S847" i="21"/>
  <c r="Q847" i="21"/>
  <c r="T847" i="21" s="1"/>
  <c r="S839" i="21"/>
  <c r="Q839" i="21"/>
  <c r="T839" i="21" s="1"/>
  <c r="S831" i="21"/>
  <c r="Q831" i="21"/>
  <c r="T831" i="21" s="1"/>
  <c r="S747" i="21"/>
  <c r="Q747" i="21"/>
  <c r="T747" i="21" s="1"/>
  <c r="S740" i="21"/>
  <c r="Q740" i="21"/>
  <c r="T740" i="21" s="1"/>
  <c r="S732" i="21"/>
  <c r="Q732" i="21"/>
  <c r="T732" i="21" s="1"/>
  <c r="S724" i="21"/>
  <c r="Q724" i="21"/>
  <c r="T724" i="21" s="1"/>
  <c r="S717" i="21"/>
  <c r="Q717" i="21"/>
  <c r="T717" i="21" s="1"/>
  <c r="S709" i="21"/>
  <c r="Q709" i="21"/>
  <c r="T709" i="21" s="1"/>
  <c r="S687" i="21"/>
  <c r="Q687" i="21"/>
  <c r="T687" i="21" s="1"/>
  <c r="S659" i="21"/>
  <c r="Q659" i="21"/>
  <c r="T659" i="21" s="1"/>
  <c r="S642" i="21"/>
  <c r="Q642" i="21"/>
  <c r="T642" i="21" s="1"/>
  <c r="S636" i="21"/>
  <c r="Q636" i="21"/>
  <c r="T636" i="21" s="1"/>
  <c r="S630" i="21"/>
  <c r="Q630" i="21"/>
  <c r="T630" i="21" s="1"/>
  <c r="S613" i="21"/>
  <c r="Q613" i="21"/>
  <c r="T613" i="21" s="1"/>
  <c r="S607" i="21"/>
  <c r="Q607" i="21"/>
  <c r="T607" i="21" s="1"/>
  <c r="S590" i="21"/>
  <c r="Q590" i="21"/>
  <c r="T590" i="21" s="1"/>
  <c r="S578" i="21"/>
  <c r="Q578" i="21"/>
  <c r="T578" i="21" s="1"/>
  <c r="S566" i="21"/>
  <c r="Q566" i="21"/>
  <c r="T566" i="21" s="1"/>
  <c r="S549" i="21"/>
  <c r="Q549" i="21"/>
  <c r="T549" i="21" s="1"/>
  <c r="S543" i="21"/>
  <c r="Q543" i="21"/>
  <c r="T543" i="21" s="1"/>
  <c r="S526" i="21"/>
  <c r="Q526" i="21"/>
  <c r="T526" i="21" s="1"/>
  <c r="S514" i="21"/>
  <c r="Q514" i="21"/>
  <c r="T514" i="21" s="1"/>
  <c r="S507" i="21"/>
  <c r="Q507" i="21"/>
  <c r="T507" i="21" s="1"/>
  <c r="S499" i="21"/>
  <c r="Q499" i="21"/>
  <c r="T499" i="21" s="1"/>
  <c r="S491" i="21"/>
  <c r="Q491" i="21"/>
  <c r="T491" i="21" s="1"/>
  <c r="S484" i="21"/>
  <c r="Q484" i="21"/>
  <c r="T484" i="21" s="1"/>
  <c r="S476" i="21"/>
  <c r="Q476" i="21"/>
  <c r="T476" i="21" s="1"/>
  <c r="S468" i="21"/>
  <c r="Q468" i="21"/>
  <c r="T468" i="21" s="1"/>
  <c r="S460" i="21"/>
  <c r="Q460" i="21"/>
  <c r="T460" i="21" s="1"/>
  <c r="S452" i="21"/>
  <c r="Q452" i="21"/>
  <c r="T452" i="21" s="1"/>
  <c r="S445" i="21"/>
  <c r="Q445" i="21"/>
  <c r="T445" i="21" s="1"/>
  <c r="S437" i="21"/>
  <c r="Q437" i="21"/>
  <c r="T437" i="21" s="1"/>
  <c r="S429" i="21"/>
  <c r="Q429" i="21"/>
  <c r="T429" i="21" s="1"/>
  <c r="S422" i="21"/>
  <c r="Q422" i="21"/>
  <c r="T422" i="21" s="1"/>
  <c r="S414" i="21"/>
  <c r="Q414" i="21"/>
  <c r="T414" i="21" s="1"/>
  <c r="S406" i="21"/>
  <c r="Q406" i="21"/>
  <c r="T406" i="21" s="1"/>
  <c r="S398" i="21"/>
  <c r="Q398" i="21"/>
  <c r="T398" i="21" s="1"/>
  <c r="S390" i="21"/>
  <c r="Q390" i="21"/>
  <c r="T390" i="21" s="1"/>
  <c r="S272" i="21"/>
  <c r="Q272" i="21"/>
  <c r="T272" i="21" s="1"/>
  <c r="S264" i="21"/>
  <c r="Q264" i="21"/>
  <c r="T264" i="21" s="1"/>
  <c r="S242" i="21"/>
  <c r="Q242" i="21"/>
  <c r="T242" i="21" s="1"/>
  <c r="S234" i="21"/>
  <c r="Q234" i="21"/>
  <c r="T234" i="21" s="1"/>
  <c r="S218" i="21"/>
  <c r="Q218" i="21"/>
  <c r="T218" i="21" s="1"/>
  <c r="S210" i="21"/>
  <c r="Q210" i="21"/>
  <c r="T210" i="21" s="1"/>
  <c r="S203" i="21"/>
  <c r="Q203" i="21"/>
  <c r="T203" i="21" s="1"/>
  <c r="S189" i="21"/>
  <c r="Q189" i="21"/>
  <c r="T189" i="21" s="1"/>
  <c r="S182" i="21"/>
  <c r="Q182" i="21"/>
  <c r="T182" i="21" s="1"/>
  <c r="S154" i="21"/>
  <c r="Q154" i="21"/>
  <c r="T154" i="21" s="1"/>
  <c r="S122" i="21"/>
  <c r="Q122" i="21"/>
  <c r="T122" i="21" s="1"/>
  <c r="S114" i="21"/>
  <c r="Q114" i="21"/>
  <c r="T114" i="21" s="1"/>
  <c r="S90" i="21"/>
  <c r="Q90" i="21"/>
  <c r="T90" i="21" s="1"/>
  <c r="S58" i="21"/>
  <c r="Q58" i="21"/>
  <c r="T58" i="21" s="1"/>
  <c r="S50" i="21"/>
  <c r="Q50" i="21"/>
  <c r="T50" i="21" s="1"/>
  <c r="S26" i="21"/>
  <c r="Q26" i="21"/>
  <c r="T26" i="21" s="1"/>
  <c r="S996" i="21"/>
  <c r="Q996" i="21"/>
  <c r="T996" i="21" s="1"/>
  <c r="S989" i="21"/>
  <c r="Q989" i="21"/>
  <c r="T989" i="21" s="1"/>
  <c r="S982" i="21"/>
  <c r="Q982" i="21"/>
  <c r="T982" i="21" s="1"/>
  <c r="S976" i="21"/>
  <c r="Q976" i="21"/>
  <c r="T976" i="21" s="1"/>
  <c r="S968" i="21"/>
  <c r="Q968" i="21"/>
  <c r="T968" i="21" s="1"/>
  <c r="S953" i="21"/>
  <c r="Q953" i="21"/>
  <c r="T953" i="21" s="1"/>
  <c r="S947" i="21"/>
  <c r="Q947" i="21"/>
  <c r="T947" i="21" s="1"/>
  <c r="S940" i="21"/>
  <c r="Q940" i="21"/>
  <c r="T940" i="21" s="1"/>
  <c r="S932" i="21"/>
  <c r="Q932" i="21"/>
  <c r="T932" i="21" s="1"/>
  <c r="S925" i="21"/>
  <c r="Q925" i="21"/>
  <c r="T925" i="21" s="1"/>
  <c r="S918" i="21"/>
  <c r="Q918" i="21"/>
  <c r="T918" i="21" s="1"/>
  <c r="S912" i="21"/>
  <c r="Q912" i="21"/>
  <c r="T912" i="21" s="1"/>
  <c r="S904" i="21"/>
  <c r="Q904" i="21"/>
  <c r="T904" i="21" s="1"/>
  <c r="S889" i="21"/>
  <c r="Q889" i="21"/>
  <c r="T889" i="21" s="1"/>
  <c r="S883" i="21"/>
  <c r="Q883" i="21"/>
  <c r="T883" i="21" s="1"/>
  <c r="S876" i="21"/>
  <c r="Q876" i="21"/>
  <c r="T876" i="21" s="1"/>
  <c r="S868" i="21"/>
  <c r="Q868" i="21"/>
  <c r="T868" i="21" s="1"/>
  <c r="S861" i="21"/>
  <c r="Q861" i="21"/>
  <c r="T861" i="21" s="1"/>
  <c r="S854" i="21"/>
  <c r="Q854" i="21"/>
  <c r="T854" i="21" s="1"/>
  <c r="S846" i="21"/>
  <c r="Q846" i="21"/>
  <c r="T846" i="21" s="1"/>
  <c r="S838" i="21"/>
  <c r="Q838" i="21"/>
  <c r="T838" i="21" s="1"/>
  <c r="S815" i="21"/>
  <c r="Q815" i="21"/>
  <c r="T815" i="21" s="1"/>
  <c r="S754" i="21"/>
  <c r="Q754" i="21"/>
  <c r="T754" i="21" s="1"/>
  <c r="S746" i="21"/>
  <c r="Q746" i="21"/>
  <c r="T746" i="21" s="1"/>
  <c r="S739" i="21"/>
  <c r="Q739" i="21"/>
  <c r="T739" i="21" s="1"/>
  <c r="S731" i="21"/>
  <c r="Q731" i="21"/>
  <c r="T731" i="21" s="1"/>
  <c r="S723" i="21"/>
  <c r="Q723" i="21"/>
  <c r="T723" i="21" s="1"/>
  <c r="S716" i="21"/>
  <c r="Q716" i="21"/>
  <c r="T716" i="21" s="1"/>
  <c r="S708" i="21"/>
  <c r="Q708" i="21"/>
  <c r="T708" i="21" s="1"/>
  <c r="S701" i="21"/>
  <c r="Q701" i="21"/>
  <c r="T701" i="21" s="1"/>
  <c r="S671" i="21"/>
  <c r="Q671" i="21"/>
  <c r="T671" i="21" s="1"/>
  <c r="S653" i="21"/>
  <c r="Q653" i="21"/>
  <c r="T653" i="21" s="1"/>
  <c r="S647" i="21"/>
  <c r="Q647" i="21"/>
  <c r="T647" i="21" s="1"/>
  <c r="S635" i="21"/>
  <c r="Q635" i="21"/>
  <c r="T635" i="21" s="1"/>
  <c r="S629" i="21"/>
  <c r="Q629" i="21"/>
  <c r="T629" i="21" s="1"/>
  <c r="S612" i="21"/>
  <c r="Q612" i="21"/>
  <c r="T612" i="21" s="1"/>
  <c r="S606" i="21"/>
  <c r="Q606" i="21"/>
  <c r="T606" i="21" s="1"/>
  <c r="S601" i="21"/>
  <c r="Q601" i="21"/>
  <c r="T601" i="21" s="1"/>
  <c r="S594" i="21"/>
  <c r="Q594" i="21"/>
  <c r="T594" i="21" s="1"/>
  <c r="S589" i="21"/>
  <c r="Q589" i="21"/>
  <c r="T589" i="21" s="1"/>
  <c r="Q583" i="21"/>
  <c r="T583" i="21" s="1"/>
  <c r="S583" i="21"/>
  <c r="S571" i="21"/>
  <c r="Q571" i="21"/>
  <c r="T571" i="21" s="1"/>
  <c r="S565" i="21"/>
  <c r="Q565" i="21"/>
  <c r="T565" i="21" s="1"/>
  <c r="S548" i="21"/>
  <c r="Q548" i="21"/>
  <c r="T548" i="21" s="1"/>
  <c r="S542" i="21"/>
  <c r="Q542" i="21"/>
  <c r="T542" i="21" s="1"/>
  <c r="S537" i="21"/>
  <c r="Q537" i="21"/>
  <c r="T537" i="21" s="1"/>
  <c r="S530" i="21"/>
  <c r="Q530" i="21"/>
  <c r="T530" i="21" s="1"/>
  <c r="S519" i="21"/>
  <c r="Q519" i="21"/>
  <c r="T519" i="21" s="1"/>
  <c r="S498" i="21"/>
  <c r="Q498" i="21"/>
  <c r="T498" i="21" s="1"/>
  <c r="S483" i="21"/>
  <c r="Q483" i="21"/>
  <c r="T483" i="21" s="1"/>
  <c r="S475" i="21"/>
  <c r="Q475" i="21"/>
  <c r="T475" i="21" s="1"/>
  <c r="S467" i="21"/>
  <c r="Q467" i="21"/>
  <c r="T467" i="21" s="1"/>
  <c r="S459" i="21"/>
  <c r="Q459" i="21"/>
  <c r="T459" i="21" s="1"/>
  <c r="S451" i="21"/>
  <c r="Q451" i="21"/>
  <c r="T451" i="21" s="1"/>
  <c r="S436" i="21"/>
  <c r="Q436" i="21"/>
  <c r="T436" i="21" s="1"/>
  <c r="S428" i="21"/>
  <c r="Q428" i="21"/>
  <c r="T428" i="21" s="1"/>
  <c r="S421" i="21"/>
  <c r="Q421" i="21"/>
  <c r="T421" i="21" s="1"/>
  <c r="S413" i="21"/>
  <c r="Q413" i="21"/>
  <c r="T413" i="21" s="1"/>
  <c r="S397" i="21"/>
  <c r="Q397" i="21"/>
  <c r="T397" i="21" s="1"/>
  <c r="S389" i="21"/>
  <c r="Q389" i="21"/>
  <c r="T389" i="21" s="1"/>
  <c r="S381" i="21"/>
  <c r="Q381" i="21"/>
  <c r="T381" i="21" s="1"/>
  <c r="S365" i="21"/>
  <c r="Q365" i="21"/>
  <c r="T365" i="21" s="1"/>
  <c r="S271" i="21"/>
  <c r="Q271" i="21"/>
  <c r="T271" i="21" s="1"/>
  <c r="S263" i="21"/>
  <c r="Q263" i="21"/>
  <c r="T263" i="21" s="1"/>
  <c r="S249" i="21"/>
  <c r="Q249" i="21"/>
  <c r="T249" i="21" s="1"/>
  <c r="S241" i="21"/>
  <c r="Q241" i="21"/>
  <c r="T241" i="21" s="1"/>
  <c r="S209" i="21"/>
  <c r="Q209" i="21"/>
  <c r="T209" i="21" s="1"/>
  <c r="S202" i="21"/>
  <c r="Q202" i="21"/>
  <c r="T202" i="21" s="1"/>
  <c r="S195" i="21"/>
  <c r="Q195" i="21"/>
  <c r="T195" i="21" s="1"/>
  <c r="S181" i="21"/>
  <c r="Q181" i="21"/>
  <c r="T181" i="21" s="1"/>
  <c r="S174" i="21"/>
  <c r="Q174" i="21"/>
  <c r="T174" i="21" s="1"/>
  <c r="S145" i="21"/>
  <c r="Q145" i="21"/>
  <c r="T145" i="21" s="1"/>
  <c r="S121" i="21"/>
  <c r="Q121" i="21"/>
  <c r="T121" i="21" s="1"/>
  <c r="S113" i="21"/>
  <c r="Q113" i="21"/>
  <c r="T113" i="21" s="1"/>
  <c r="S81" i="21"/>
  <c r="Q81" i="21"/>
  <c r="T81" i="21" s="1"/>
  <c r="S57" i="21"/>
  <c r="Q57" i="21"/>
  <c r="T57" i="21" s="1"/>
  <c r="S49" i="21"/>
  <c r="Q49" i="21"/>
  <c r="T49" i="21" s="1"/>
  <c r="S17" i="21"/>
  <c r="Q17" i="21"/>
  <c r="T17" i="21" s="1"/>
  <c r="S995" i="21"/>
  <c r="Q995" i="21"/>
  <c r="T995" i="21" s="1"/>
  <c r="S988" i="21"/>
  <c r="Q988" i="21"/>
  <c r="T988" i="21" s="1"/>
  <c r="S981" i="21"/>
  <c r="Q981" i="21"/>
  <c r="T981" i="21" s="1"/>
  <c r="S975" i="21"/>
  <c r="Q975" i="21"/>
  <c r="T975" i="21" s="1"/>
  <c r="S967" i="21"/>
  <c r="Q967" i="21"/>
  <c r="T967" i="21" s="1"/>
  <c r="S960" i="21"/>
  <c r="Q960" i="21"/>
  <c r="T960" i="21" s="1"/>
  <c r="S939" i="21"/>
  <c r="Q939" i="21"/>
  <c r="T939" i="21" s="1"/>
  <c r="S931" i="21"/>
  <c r="Q931" i="21"/>
  <c r="T931" i="21" s="1"/>
  <c r="S924" i="21"/>
  <c r="Q924" i="21"/>
  <c r="T924" i="21" s="1"/>
  <c r="S917" i="21"/>
  <c r="Q917" i="21"/>
  <c r="T917" i="21" s="1"/>
  <c r="S911" i="21"/>
  <c r="Q911" i="21"/>
  <c r="T911" i="21" s="1"/>
  <c r="S903" i="21"/>
  <c r="Q903" i="21"/>
  <c r="T903" i="21" s="1"/>
  <c r="S896" i="21"/>
  <c r="Q896" i="21"/>
  <c r="T896" i="21" s="1"/>
  <c r="S875" i="21"/>
  <c r="Q875" i="21"/>
  <c r="T875" i="21" s="1"/>
  <c r="S867" i="21"/>
  <c r="Q867" i="21"/>
  <c r="T867" i="21" s="1"/>
  <c r="S860" i="21"/>
  <c r="Q860" i="21"/>
  <c r="T860" i="21" s="1"/>
  <c r="S853" i="21"/>
  <c r="Q853" i="21"/>
  <c r="T853" i="21" s="1"/>
  <c r="S845" i="21"/>
  <c r="Q845" i="21"/>
  <c r="T845" i="21" s="1"/>
  <c r="S837" i="21"/>
  <c r="Q837" i="21"/>
  <c r="T837" i="21" s="1"/>
  <c r="S799" i="21"/>
  <c r="Q799" i="21"/>
  <c r="T799" i="21" s="1"/>
  <c r="S783" i="21"/>
  <c r="Q783" i="21"/>
  <c r="T783" i="21" s="1"/>
  <c r="S775" i="21"/>
  <c r="Q775" i="21"/>
  <c r="T775" i="21" s="1"/>
  <c r="S761" i="21"/>
  <c r="Q761" i="21"/>
  <c r="T761" i="21" s="1"/>
  <c r="S753" i="21"/>
  <c r="Q753" i="21"/>
  <c r="T753" i="21" s="1"/>
  <c r="S738" i="21"/>
  <c r="Q738" i="21"/>
  <c r="T738" i="21" s="1"/>
  <c r="S730" i="21"/>
  <c r="Q730" i="21"/>
  <c r="T730" i="21" s="1"/>
  <c r="S722" i="21"/>
  <c r="Q722" i="21"/>
  <c r="T722" i="21" s="1"/>
  <c r="S715" i="21"/>
  <c r="Q715" i="21"/>
  <c r="T715" i="21" s="1"/>
  <c r="S707" i="21"/>
  <c r="Q707" i="21"/>
  <c r="T707" i="21" s="1"/>
  <c r="S700" i="21"/>
  <c r="Q700" i="21"/>
  <c r="T700" i="21" s="1"/>
  <c r="S693" i="21"/>
  <c r="Q693" i="21"/>
  <c r="T693" i="21" s="1"/>
  <c r="S685" i="21"/>
  <c r="Q685" i="21"/>
  <c r="T685" i="21" s="1"/>
  <c r="S658" i="21"/>
  <c r="Q658" i="21"/>
  <c r="T658" i="21" s="1"/>
  <c r="S652" i="21"/>
  <c r="Q652" i="21"/>
  <c r="T652" i="21" s="1"/>
  <c r="S628" i="21"/>
  <c r="Q628" i="21"/>
  <c r="T628" i="21" s="1"/>
  <c r="S611" i="21"/>
  <c r="Q611" i="21"/>
  <c r="T611" i="21" s="1"/>
  <c r="S605" i="21"/>
  <c r="Q605" i="21"/>
  <c r="T605" i="21" s="1"/>
  <c r="S588" i="21"/>
  <c r="Q588" i="21"/>
  <c r="T588" i="21" s="1"/>
  <c r="S582" i="21"/>
  <c r="Q582" i="21"/>
  <c r="T582" i="21" s="1"/>
  <c r="S564" i="21"/>
  <c r="Q564" i="21"/>
  <c r="T564" i="21" s="1"/>
  <c r="S559" i="21"/>
  <c r="Q559" i="21"/>
  <c r="T559" i="21" s="1"/>
  <c r="S547" i="21"/>
  <c r="Q547" i="21"/>
  <c r="T547" i="21" s="1"/>
  <c r="S541" i="21"/>
  <c r="Q541" i="21"/>
  <c r="T541" i="21" s="1"/>
  <c r="S524" i="21"/>
  <c r="Q524" i="21"/>
  <c r="T524" i="21" s="1"/>
  <c r="S518" i="21"/>
  <c r="Q518" i="21"/>
  <c r="T518" i="21" s="1"/>
  <c r="S482" i="21"/>
  <c r="Q482" i="21"/>
  <c r="T482" i="21" s="1"/>
  <c r="S466" i="21"/>
  <c r="Q466" i="21"/>
  <c r="T466" i="21" s="1"/>
  <c r="S450" i="21"/>
  <c r="Q450" i="21"/>
  <c r="T450" i="21" s="1"/>
  <c r="S443" i="21"/>
  <c r="Q443" i="21"/>
  <c r="T443" i="21" s="1"/>
  <c r="S435" i="21"/>
  <c r="Q435" i="21"/>
  <c r="T435" i="21" s="1"/>
  <c r="S427" i="21"/>
  <c r="Q427" i="21"/>
  <c r="T427" i="21" s="1"/>
  <c r="S420" i="21"/>
  <c r="Q420" i="21"/>
  <c r="T420" i="21" s="1"/>
  <c r="S412" i="21"/>
  <c r="Q412" i="21"/>
  <c r="T412" i="21" s="1"/>
  <c r="S404" i="21"/>
  <c r="Q404" i="21"/>
  <c r="T404" i="21" s="1"/>
  <c r="S396" i="21"/>
  <c r="Q396" i="21"/>
  <c r="T396" i="21" s="1"/>
  <c r="S388" i="21"/>
  <c r="Q388" i="21"/>
  <c r="T388" i="21" s="1"/>
  <c r="S380" i="21"/>
  <c r="Q380" i="21"/>
  <c r="T380" i="21" s="1"/>
  <c r="S372" i="21"/>
  <c r="Q372" i="21"/>
  <c r="T372" i="21" s="1"/>
  <c r="S364" i="21"/>
  <c r="Q364" i="21"/>
  <c r="T364" i="21" s="1"/>
  <c r="S349" i="21"/>
  <c r="Q349" i="21"/>
  <c r="T349" i="21" s="1"/>
  <c r="S333" i="21"/>
  <c r="Q333" i="21"/>
  <c r="T333" i="21" s="1"/>
  <c r="S262" i="21"/>
  <c r="Q262" i="21"/>
  <c r="T262" i="21" s="1"/>
  <c r="S240" i="21"/>
  <c r="Q240" i="21"/>
  <c r="T240" i="21" s="1"/>
  <c r="Q208" i="21"/>
  <c r="T208" i="21" s="1"/>
  <c r="S208" i="21"/>
  <c r="S194" i="21"/>
  <c r="Q194" i="21"/>
  <c r="T194" i="21" s="1"/>
  <c r="S187" i="21"/>
  <c r="Q187" i="21"/>
  <c r="T187" i="21" s="1"/>
  <c r="S173" i="21"/>
  <c r="Q173" i="21"/>
  <c r="T173" i="21" s="1"/>
  <c r="S144" i="21"/>
  <c r="Q144" i="21"/>
  <c r="T144" i="21" s="1"/>
  <c r="S136" i="21"/>
  <c r="Q136" i="21"/>
  <c r="T136" i="21" s="1"/>
  <c r="S112" i="21"/>
  <c r="Q112" i="21"/>
  <c r="T112" i="21" s="1"/>
  <c r="S80" i="21"/>
  <c r="Q80" i="21"/>
  <c r="T80" i="21" s="1"/>
  <c r="S72" i="21"/>
  <c r="Q72" i="21"/>
  <c r="T72" i="21" s="1"/>
  <c r="S48" i="21"/>
  <c r="Q48" i="21"/>
  <c r="T48" i="21" s="1"/>
  <c r="S16" i="21"/>
  <c r="Q16" i="21"/>
  <c r="T16" i="21" s="1"/>
  <c r="S8" i="21"/>
  <c r="Q8" i="21"/>
  <c r="T8" i="21" s="1"/>
  <c r="S850" i="21"/>
  <c r="Q850" i="21"/>
  <c r="T850" i="21" s="1"/>
  <c r="S762" i="21"/>
  <c r="Q762" i="21"/>
  <c r="T762" i="21" s="1"/>
  <c r="S666" i="21"/>
  <c r="Q666" i="21"/>
  <c r="T666" i="21" s="1"/>
  <c r="S586" i="21"/>
  <c r="Q586" i="21"/>
  <c r="T586" i="21" s="1"/>
  <c r="S442" i="21"/>
  <c r="Q442" i="21"/>
  <c r="T442" i="21" s="1"/>
  <c r="S330" i="21"/>
  <c r="Q330" i="21"/>
  <c r="T330" i="21" s="1"/>
  <c r="S261" i="21"/>
  <c r="Q261" i="21"/>
  <c r="T261" i="21" s="1"/>
  <c r="S111" i="21"/>
  <c r="Q111" i="21"/>
  <c r="T111" i="21" s="1"/>
  <c r="S824" i="21"/>
  <c r="Q824" i="21"/>
  <c r="T824" i="21" s="1"/>
  <c r="S774" i="21"/>
  <c r="Q774" i="21"/>
  <c r="T774" i="21" s="1"/>
  <c r="Q760" i="21"/>
  <c r="T760" i="21" s="1"/>
  <c r="S760" i="21"/>
  <c r="S752" i="21"/>
  <c r="Q752" i="21"/>
  <c r="T752" i="21" s="1"/>
  <c r="S710" i="21"/>
  <c r="Q710" i="21"/>
  <c r="T710" i="21" s="1"/>
  <c r="Q696" i="21"/>
  <c r="T696" i="21" s="1"/>
  <c r="S696" i="21"/>
  <c r="S688" i="21"/>
  <c r="Q688" i="21"/>
  <c r="T688" i="21" s="1"/>
  <c r="S662" i="21"/>
  <c r="Q662" i="21"/>
  <c r="T662" i="21" s="1"/>
  <c r="S657" i="21"/>
  <c r="Q657" i="21"/>
  <c r="T657" i="21" s="1"/>
  <c r="S646" i="21"/>
  <c r="Q646" i="21"/>
  <c r="T646" i="21" s="1"/>
  <c r="S641" i="21"/>
  <c r="Q641" i="21"/>
  <c r="T641" i="21" s="1"/>
  <c r="Q632" i="21"/>
  <c r="T632" i="21" s="1"/>
  <c r="S632" i="21"/>
  <c r="Q600" i="21"/>
  <c r="T600" i="21" s="1"/>
  <c r="S600" i="21"/>
  <c r="S577" i="21"/>
  <c r="Q577" i="21"/>
  <c r="T577" i="21" s="1"/>
  <c r="Q568" i="21"/>
  <c r="T568" i="21" s="1"/>
  <c r="S568" i="21"/>
  <c r="S545" i="21"/>
  <c r="Q545" i="21"/>
  <c r="T545" i="21" s="1"/>
  <c r="Q536" i="21"/>
  <c r="T536" i="21" s="1"/>
  <c r="S536" i="21"/>
  <c r="S513" i="21"/>
  <c r="Q513" i="21"/>
  <c r="T513" i="21" s="1"/>
  <c r="S382" i="21"/>
  <c r="Q382" i="21"/>
  <c r="T382" i="21" s="1"/>
  <c r="S374" i="21"/>
  <c r="Q374" i="21"/>
  <c r="T374" i="21" s="1"/>
  <c r="S366" i="21"/>
  <c r="Q366" i="21"/>
  <c r="T366" i="21" s="1"/>
  <c r="S359" i="21"/>
  <c r="Q359" i="21"/>
  <c r="T359" i="21" s="1"/>
  <c r="S351" i="21"/>
  <c r="Q351" i="21"/>
  <c r="T351" i="21" s="1"/>
  <c r="S343" i="21"/>
  <c r="Q343" i="21"/>
  <c r="T343" i="21" s="1"/>
  <c r="S335" i="21"/>
  <c r="Q335" i="21"/>
  <c r="T335" i="21" s="1"/>
  <c r="S327" i="21"/>
  <c r="Q327" i="21"/>
  <c r="T327" i="21" s="1"/>
  <c r="S319" i="21"/>
  <c r="Q319" i="21"/>
  <c r="T319" i="21" s="1"/>
  <c r="S312" i="21"/>
  <c r="Q312" i="21"/>
  <c r="T312" i="21" s="1"/>
  <c r="S304" i="21"/>
  <c r="Q304" i="21"/>
  <c r="T304" i="21" s="1"/>
  <c r="S297" i="21"/>
  <c r="Q297" i="21"/>
  <c r="T297" i="21" s="1"/>
  <c r="S289" i="21"/>
  <c r="Q289" i="21"/>
  <c r="T289" i="21" s="1"/>
  <c r="S265" i="21"/>
  <c r="Q265" i="21"/>
  <c r="T265" i="21" s="1"/>
  <c r="S257" i="21"/>
  <c r="Q257" i="21"/>
  <c r="T257" i="21" s="1"/>
  <c r="S243" i="21"/>
  <c r="Q243" i="21"/>
  <c r="T243" i="21" s="1"/>
  <c r="S235" i="21"/>
  <c r="Q235" i="21"/>
  <c r="T235" i="21" s="1"/>
  <c r="S228" i="21"/>
  <c r="Q228" i="21"/>
  <c r="T228" i="21" s="1"/>
  <c r="S212" i="21"/>
  <c r="Q212" i="21"/>
  <c r="T212" i="21" s="1"/>
  <c r="S196" i="21"/>
  <c r="Q196" i="21"/>
  <c r="T196" i="21" s="1"/>
  <c r="S180" i="21"/>
  <c r="Q180" i="21"/>
  <c r="T180" i="21" s="1"/>
  <c r="S170" i="21"/>
  <c r="Q170" i="21"/>
  <c r="T170" i="21" s="1"/>
  <c r="S149" i="21"/>
  <c r="Q149" i="21"/>
  <c r="T149" i="21" s="1"/>
  <c r="S141" i="21"/>
  <c r="Q141" i="21"/>
  <c r="T141" i="21" s="1"/>
  <c r="S117" i="21"/>
  <c r="Q117" i="21"/>
  <c r="T117" i="21" s="1"/>
  <c r="S109" i="21"/>
  <c r="Q109" i="21"/>
  <c r="T109" i="21" s="1"/>
  <c r="S85" i="21"/>
  <c r="Q85" i="21"/>
  <c r="T85" i="21" s="1"/>
  <c r="S77" i="21"/>
  <c r="Q77" i="21"/>
  <c r="T77" i="21" s="1"/>
  <c r="S53" i="21"/>
  <c r="Q53" i="21"/>
  <c r="T53" i="21" s="1"/>
  <c r="S45" i="21"/>
  <c r="Q45" i="21"/>
  <c r="T45" i="21" s="1"/>
  <c r="S21" i="21"/>
  <c r="Q21" i="21"/>
  <c r="T21" i="21" s="1"/>
  <c r="S13" i="21"/>
  <c r="Q13" i="21"/>
  <c r="T13" i="21" s="1"/>
  <c r="S469" i="21"/>
  <c r="Q469" i="21"/>
  <c r="T469" i="21" s="1"/>
  <c r="Q453" i="21"/>
  <c r="T453" i="21" s="1"/>
  <c r="S453" i="21"/>
  <c r="S373" i="21"/>
  <c r="Q373" i="21"/>
  <c r="T373" i="21" s="1"/>
  <c r="S357" i="21"/>
  <c r="Q357" i="21"/>
  <c r="T357" i="21" s="1"/>
  <c r="S341" i="21"/>
  <c r="Q341" i="21"/>
  <c r="T341" i="21" s="1"/>
  <c r="S325" i="21"/>
  <c r="Q325" i="21"/>
  <c r="T325" i="21" s="1"/>
  <c r="S309" i="21"/>
  <c r="Q309" i="21"/>
  <c r="T309" i="21" s="1"/>
  <c r="S293" i="21"/>
  <c r="Q293" i="21"/>
  <c r="T293" i="21" s="1"/>
  <c r="S254" i="21"/>
  <c r="Q254" i="21"/>
  <c r="T254" i="21" s="1"/>
  <c r="S232" i="21"/>
  <c r="Q232" i="21"/>
  <c r="T232" i="21" s="1"/>
  <c r="S168" i="21"/>
  <c r="Q168" i="21"/>
  <c r="T168" i="21" s="1"/>
  <c r="S146" i="21"/>
  <c r="Q146" i="21"/>
  <c r="T146" i="21" s="1"/>
  <c r="Q104" i="21"/>
  <c r="T104" i="21" s="1"/>
  <c r="S104" i="21"/>
  <c r="S82" i="21"/>
  <c r="Q82" i="21"/>
  <c r="T82" i="21" s="1"/>
  <c r="Q40" i="21"/>
  <c r="T40" i="21" s="1"/>
  <c r="S40" i="21"/>
  <c r="S18" i="21"/>
  <c r="Q18" i="21"/>
  <c r="T18" i="21" s="1"/>
  <c r="Q1001" i="21"/>
  <c r="T1001" i="21" s="1"/>
  <c r="Q816" i="21"/>
  <c r="T816" i="21" s="1"/>
  <c r="T711" i="21"/>
  <c r="T215" i="21"/>
  <c r="S602" i="21"/>
  <c r="Q602" i="21"/>
  <c r="T602" i="21" s="1"/>
  <c r="S506" i="21"/>
  <c r="Q506" i="21"/>
  <c r="T506" i="21" s="1"/>
  <c r="S490" i="21"/>
  <c r="Q490" i="21"/>
  <c r="T490" i="21" s="1"/>
  <c r="S362" i="21"/>
  <c r="Q362" i="21"/>
  <c r="T362" i="21" s="1"/>
  <c r="S217" i="21"/>
  <c r="Q217" i="21"/>
  <c r="T217" i="21" s="1"/>
  <c r="S89" i="21"/>
  <c r="Q89" i="21"/>
  <c r="T89" i="21" s="1"/>
  <c r="S830" i="21"/>
  <c r="Q830" i="21"/>
  <c r="T830" i="21" s="1"/>
  <c r="S823" i="21"/>
  <c r="Q823" i="21"/>
  <c r="T823" i="21" s="1"/>
  <c r="S809" i="21"/>
  <c r="Q809" i="21"/>
  <c r="T809" i="21" s="1"/>
  <c r="S801" i="21"/>
  <c r="Q801" i="21"/>
  <c r="T801" i="21" s="1"/>
  <c r="S759" i="21"/>
  <c r="Q759" i="21"/>
  <c r="T759" i="21" s="1"/>
  <c r="S745" i="21"/>
  <c r="Q745" i="21"/>
  <c r="T745" i="21" s="1"/>
  <c r="S737" i="21"/>
  <c r="Q737" i="21"/>
  <c r="T737" i="21" s="1"/>
  <c r="S702" i="21"/>
  <c r="Q702" i="21"/>
  <c r="T702" i="21" s="1"/>
  <c r="S695" i="21"/>
  <c r="Q695" i="21"/>
  <c r="T695" i="21" s="1"/>
  <c r="S681" i="21"/>
  <c r="Q681" i="21"/>
  <c r="T681" i="21" s="1"/>
  <c r="S673" i="21"/>
  <c r="Q673" i="21"/>
  <c r="T673" i="21" s="1"/>
  <c r="S656" i="21"/>
  <c r="Q656" i="21"/>
  <c r="T656" i="21" s="1"/>
  <c r="S512" i="21"/>
  <c r="Q512" i="21"/>
  <c r="T512" i="21" s="1"/>
  <c r="S505" i="21"/>
  <c r="Q505" i="21"/>
  <c r="T505" i="21" s="1"/>
  <c r="S497" i="21"/>
  <c r="Q497" i="21"/>
  <c r="T497" i="21" s="1"/>
  <c r="S358" i="21"/>
  <c r="Q358" i="21"/>
  <c r="T358" i="21" s="1"/>
  <c r="S350" i="21"/>
  <c r="Q350" i="21"/>
  <c r="T350" i="21" s="1"/>
  <c r="S342" i="21"/>
  <c r="Q342" i="21"/>
  <c r="T342" i="21" s="1"/>
  <c r="S326" i="21"/>
  <c r="Q326" i="21"/>
  <c r="T326" i="21" s="1"/>
  <c r="S311" i="21"/>
  <c r="Q311" i="21"/>
  <c r="T311" i="21" s="1"/>
  <c r="S303" i="21"/>
  <c r="Q303" i="21"/>
  <c r="T303" i="21" s="1"/>
  <c r="S296" i="21"/>
  <c r="Q296" i="21"/>
  <c r="T296" i="21" s="1"/>
  <c r="Q288" i="21"/>
  <c r="T288" i="21" s="1"/>
  <c r="S288" i="21"/>
  <c r="S280" i="21"/>
  <c r="Q280" i="21"/>
  <c r="T280" i="21" s="1"/>
  <c r="S256" i="21"/>
  <c r="Q256" i="21"/>
  <c r="T256" i="21" s="1"/>
  <c r="S227" i="21"/>
  <c r="Q227" i="21"/>
  <c r="T227" i="21" s="1"/>
  <c r="S219" i="21"/>
  <c r="Q219" i="21"/>
  <c r="T219" i="21" s="1"/>
  <c r="S201" i="21"/>
  <c r="Q201" i="21"/>
  <c r="T201" i="21" s="1"/>
  <c r="S164" i="21"/>
  <c r="Q164" i="21"/>
  <c r="T164" i="21" s="1"/>
  <c r="S148" i="21"/>
  <c r="Q148" i="21"/>
  <c r="T148" i="21" s="1"/>
  <c r="S132" i="21"/>
  <c r="Q132" i="21"/>
  <c r="T132" i="21" s="1"/>
  <c r="S124" i="21"/>
  <c r="Q124" i="21"/>
  <c r="T124" i="21" s="1"/>
  <c r="S116" i="21"/>
  <c r="Q116" i="21"/>
  <c r="T116" i="21" s="1"/>
  <c r="S108" i="21"/>
  <c r="Q108" i="21"/>
  <c r="T108" i="21" s="1"/>
  <c r="S100" i="21"/>
  <c r="Q100" i="21"/>
  <c r="T100" i="21" s="1"/>
  <c r="S84" i="21"/>
  <c r="Q84" i="21"/>
  <c r="T84" i="21" s="1"/>
  <c r="S68" i="21"/>
  <c r="Q68" i="21"/>
  <c r="T68" i="21" s="1"/>
  <c r="S60" i="21"/>
  <c r="Q60" i="21"/>
  <c r="T60" i="21" s="1"/>
  <c r="S52" i="21"/>
  <c r="Q52" i="21"/>
  <c r="T52" i="21" s="1"/>
  <c r="S44" i="21"/>
  <c r="Q44" i="21"/>
  <c r="T44" i="21" s="1"/>
  <c r="S36" i="21"/>
  <c r="Q36" i="21"/>
  <c r="T36" i="21" s="1"/>
  <c r="S20" i="21"/>
  <c r="Q20" i="21"/>
  <c r="T20" i="21" s="1"/>
  <c r="S4" i="21"/>
  <c r="Q4" i="21"/>
  <c r="T4" i="21" s="1"/>
  <c r="Q970" i="21"/>
  <c r="T970" i="21" s="1"/>
  <c r="Q938" i="21"/>
  <c r="T938" i="21" s="1"/>
  <c r="Q906" i="21"/>
  <c r="T906" i="21" s="1"/>
  <c r="Q204" i="21"/>
  <c r="T204" i="21" s="1"/>
  <c r="S946" i="21"/>
  <c r="Q946" i="21"/>
  <c r="T946" i="21" s="1"/>
  <c r="S882" i="21"/>
  <c r="Q882" i="21"/>
  <c r="T882" i="21" s="1"/>
  <c r="S538" i="21"/>
  <c r="Q538" i="21"/>
  <c r="T538" i="21" s="1"/>
  <c r="S426" i="21"/>
  <c r="Q426" i="21"/>
  <c r="T426" i="21" s="1"/>
  <c r="S314" i="21"/>
  <c r="Q314" i="21"/>
  <c r="T314" i="21" s="1"/>
  <c r="S5" i="21"/>
  <c r="Q5" i="21"/>
  <c r="T5" i="21" s="1"/>
  <c r="S822" i="21"/>
  <c r="Q822" i="21"/>
  <c r="T822" i="21" s="1"/>
  <c r="S808" i="21"/>
  <c r="Q808" i="21"/>
  <c r="T808" i="21" s="1"/>
  <c r="S800" i="21"/>
  <c r="Q800" i="21"/>
  <c r="T800" i="21" s="1"/>
  <c r="S758" i="21"/>
  <c r="Q758" i="21"/>
  <c r="T758" i="21" s="1"/>
  <c r="S736" i="21"/>
  <c r="Q736" i="21"/>
  <c r="T736" i="21" s="1"/>
  <c r="S694" i="21"/>
  <c r="Q694" i="21"/>
  <c r="T694" i="21" s="1"/>
  <c r="Q680" i="21"/>
  <c r="T680" i="21" s="1"/>
  <c r="S680" i="21"/>
  <c r="S672" i="21"/>
  <c r="Q672" i="21"/>
  <c r="T672" i="21" s="1"/>
  <c r="S655" i="21"/>
  <c r="Q655" i="21"/>
  <c r="T655" i="21" s="1"/>
  <c r="S640" i="21"/>
  <c r="Q640" i="21"/>
  <c r="T640" i="21" s="1"/>
  <c r="S617" i="21"/>
  <c r="Q617" i="21"/>
  <c r="T617" i="21" s="1"/>
  <c r="S608" i="21"/>
  <c r="Q608" i="21"/>
  <c r="T608" i="21" s="1"/>
  <c r="S585" i="21"/>
  <c r="Q585" i="21"/>
  <c r="T585" i="21" s="1"/>
  <c r="S576" i="21"/>
  <c r="Q576" i="21"/>
  <c r="T576" i="21" s="1"/>
  <c r="S553" i="21"/>
  <c r="Q553" i="21"/>
  <c r="T553" i="21" s="1"/>
  <c r="S544" i="21"/>
  <c r="Q544" i="21"/>
  <c r="T544" i="21" s="1"/>
  <c r="S521" i="21"/>
  <c r="Q521" i="21"/>
  <c r="T521" i="21" s="1"/>
  <c r="S511" i="21"/>
  <c r="Q511" i="21"/>
  <c r="T511" i="21" s="1"/>
  <c r="S504" i="21"/>
  <c r="Q504" i="21"/>
  <c r="T504" i="21" s="1"/>
  <c r="Q496" i="21"/>
  <c r="T496" i="21" s="1"/>
  <c r="S496" i="21"/>
  <c r="S489" i="21"/>
  <c r="Q489" i="21"/>
  <c r="T489" i="21" s="1"/>
  <c r="S473" i="21"/>
  <c r="Q473" i="21"/>
  <c r="T473" i="21" s="1"/>
  <c r="S465" i="21"/>
  <c r="Q465" i="21"/>
  <c r="T465" i="21" s="1"/>
  <c r="S457" i="21"/>
  <c r="Q457" i="21"/>
  <c r="T457" i="21" s="1"/>
  <c r="S449" i="21"/>
  <c r="Q449" i="21"/>
  <c r="T449" i="21" s="1"/>
  <c r="S318" i="21"/>
  <c r="Q318" i="21"/>
  <c r="T318" i="21" s="1"/>
  <c r="S310" i="21"/>
  <c r="Q310" i="21"/>
  <c r="T310" i="21" s="1"/>
  <c r="S302" i="21"/>
  <c r="Q302" i="21"/>
  <c r="T302" i="21" s="1"/>
  <c r="S295" i="21"/>
  <c r="Q295" i="21"/>
  <c r="T295" i="21" s="1"/>
  <c r="S287" i="21"/>
  <c r="Q287" i="21"/>
  <c r="T287" i="21" s="1"/>
  <c r="S279" i="21"/>
  <c r="Q279" i="21"/>
  <c r="T279" i="21" s="1"/>
  <c r="S255" i="21"/>
  <c r="Q255" i="21"/>
  <c r="T255" i="21" s="1"/>
  <c r="S226" i="21"/>
  <c r="Q226" i="21"/>
  <c r="T226" i="21" s="1"/>
  <c r="S184" i="21"/>
  <c r="Q184" i="21"/>
  <c r="T184" i="21" s="1"/>
  <c r="S169" i="21"/>
  <c r="Q169" i="21"/>
  <c r="T169" i="21" s="1"/>
  <c r="S163" i="21"/>
  <c r="Q163" i="21"/>
  <c r="T163" i="21" s="1"/>
  <c r="S155" i="21"/>
  <c r="Q155" i="21"/>
  <c r="T155" i="21" s="1"/>
  <c r="Q147" i="21"/>
  <c r="T147" i="21" s="1"/>
  <c r="S147" i="21"/>
  <c r="S139" i="21"/>
  <c r="Q139" i="21"/>
  <c r="T139" i="21" s="1"/>
  <c r="S131" i="21"/>
  <c r="Q131" i="21"/>
  <c r="T131" i="21" s="1"/>
  <c r="S123" i="21"/>
  <c r="Q123" i="21"/>
  <c r="T123" i="21" s="1"/>
  <c r="S115" i="21"/>
  <c r="Q115" i="21"/>
  <c r="T115" i="21" s="1"/>
  <c r="S107" i="21"/>
  <c r="Q107" i="21"/>
  <c r="T107" i="21" s="1"/>
  <c r="S99" i="21"/>
  <c r="Q99" i="21"/>
  <c r="T99" i="21" s="1"/>
  <c r="S91" i="21"/>
  <c r="Q91" i="21"/>
  <c r="T91" i="21" s="1"/>
  <c r="S83" i="21"/>
  <c r="Q83" i="21"/>
  <c r="T83" i="21" s="1"/>
  <c r="S75" i="21"/>
  <c r="Q75" i="21"/>
  <c r="T75" i="21" s="1"/>
  <c r="S67" i="21"/>
  <c r="Q67" i="21"/>
  <c r="T67" i="21" s="1"/>
  <c r="S59" i="21"/>
  <c r="Q59" i="21"/>
  <c r="T59" i="21" s="1"/>
  <c r="S51" i="21"/>
  <c r="Q51" i="21"/>
  <c r="T51" i="21" s="1"/>
  <c r="S43" i="21"/>
  <c r="Q43" i="21"/>
  <c r="T43" i="21" s="1"/>
  <c r="S35" i="21"/>
  <c r="Q35" i="21"/>
  <c r="T35" i="21" s="1"/>
  <c r="S27" i="21"/>
  <c r="Q27" i="21"/>
  <c r="T27" i="21" s="1"/>
  <c r="S19" i="21"/>
  <c r="Q19" i="21"/>
  <c r="T19" i="21" s="1"/>
  <c r="S11" i="21"/>
  <c r="Q11" i="21"/>
  <c r="T11" i="21" s="1"/>
  <c r="S3" i="21"/>
  <c r="Q3" i="21"/>
  <c r="T3" i="21" s="1"/>
  <c r="Q874" i="21"/>
  <c r="T874" i="21" s="1"/>
  <c r="T832" i="21"/>
  <c r="Q283" i="21"/>
  <c r="T283" i="21" s="1"/>
  <c r="Q28" i="21"/>
  <c r="T28" i="21" s="1"/>
  <c r="S978" i="21"/>
  <c r="Q978" i="21"/>
  <c r="T978" i="21" s="1"/>
  <c r="S698" i="21"/>
  <c r="Q698" i="21"/>
  <c r="T698" i="21" s="1"/>
  <c r="S554" i="21"/>
  <c r="Q554" i="21"/>
  <c r="T554" i="21" s="1"/>
  <c r="S394" i="21"/>
  <c r="Q394" i="21"/>
  <c r="T394" i="21" s="1"/>
  <c r="S25" i="21"/>
  <c r="Q25" i="21"/>
  <c r="T25" i="21" s="1"/>
  <c r="S814" i="21"/>
  <c r="Q814" i="21"/>
  <c r="T814" i="21" s="1"/>
  <c r="S807" i="21"/>
  <c r="Q807" i="21"/>
  <c r="T807" i="21" s="1"/>
  <c r="S793" i="21"/>
  <c r="Q793" i="21"/>
  <c r="T793" i="21" s="1"/>
  <c r="S785" i="21"/>
  <c r="Q785" i="21"/>
  <c r="T785" i="21" s="1"/>
  <c r="S750" i="21"/>
  <c r="Q750" i="21"/>
  <c r="T750" i="21" s="1"/>
  <c r="S729" i="21"/>
  <c r="Q729" i="21"/>
  <c r="T729" i="21" s="1"/>
  <c r="S721" i="21"/>
  <c r="Q721" i="21"/>
  <c r="T721" i="21" s="1"/>
  <c r="S686" i="21"/>
  <c r="Q686" i="21"/>
  <c r="T686" i="21" s="1"/>
  <c r="S503" i="21"/>
  <c r="Q503" i="21"/>
  <c r="T503" i="21" s="1"/>
  <c r="S495" i="21"/>
  <c r="Q495" i="21"/>
  <c r="T495" i="21" s="1"/>
  <c r="S488" i="21"/>
  <c r="Q488" i="21"/>
  <c r="T488" i="21" s="1"/>
  <c r="S480" i="21"/>
  <c r="Q480" i="21"/>
  <c r="T480" i="21" s="1"/>
  <c r="S472" i="21"/>
  <c r="Q472" i="21"/>
  <c r="T472" i="21" s="1"/>
  <c r="S464" i="21"/>
  <c r="Q464" i="21"/>
  <c r="T464" i="21" s="1"/>
  <c r="S456" i="21"/>
  <c r="Q456" i="21"/>
  <c r="T456" i="21" s="1"/>
  <c r="S448" i="21"/>
  <c r="Q448" i="21"/>
  <c r="T448" i="21" s="1"/>
  <c r="S441" i="21"/>
  <c r="Q441" i="21"/>
  <c r="T441" i="21" s="1"/>
  <c r="S433" i="21"/>
  <c r="Q433" i="21"/>
  <c r="T433" i="21" s="1"/>
  <c r="S294" i="21"/>
  <c r="Q294" i="21"/>
  <c r="T294" i="21" s="1"/>
  <c r="S286" i="21"/>
  <c r="Q286" i="21"/>
  <c r="T286" i="21" s="1"/>
  <c r="S278" i="21"/>
  <c r="Q278" i="21"/>
  <c r="T278" i="21" s="1"/>
  <c r="S270" i="21"/>
  <c r="Q270" i="21"/>
  <c r="T270" i="21" s="1"/>
  <c r="S248" i="21"/>
  <c r="Q248" i="21"/>
  <c r="T248" i="21" s="1"/>
  <c r="S233" i="21"/>
  <c r="Q233" i="21"/>
  <c r="T233" i="21" s="1"/>
  <c r="S225" i="21"/>
  <c r="Q225" i="21"/>
  <c r="T225" i="21" s="1"/>
  <c r="S205" i="21"/>
  <c r="Q205" i="21"/>
  <c r="T205" i="21" s="1"/>
  <c r="Q162" i="21"/>
  <c r="T162" i="21" s="1"/>
  <c r="S162" i="21"/>
  <c r="S138" i="21"/>
  <c r="Q138" i="21"/>
  <c r="T138" i="21" s="1"/>
  <c r="S130" i="21"/>
  <c r="Q130" i="21"/>
  <c r="T130" i="21" s="1"/>
  <c r="S106" i="21"/>
  <c r="Q106" i="21"/>
  <c r="T106" i="21" s="1"/>
  <c r="Q98" i="21"/>
  <c r="T98" i="21" s="1"/>
  <c r="S98" i="21"/>
  <c r="S74" i="21"/>
  <c r="Q74" i="21"/>
  <c r="T74" i="21" s="1"/>
  <c r="S66" i="21"/>
  <c r="Q66" i="21"/>
  <c r="T66" i="21" s="1"/>
  <c r="Q42" i="21"/>
  <c r="T42" i="21" s="1"/>
  <c r="S42" i="21"/>
  <c r="S34" i="21"/>
  <c r="Q34" i="21"/>
  <c r="T34" i="21" s="1"/>
  <c r="S10" i="21"/>
  <c r="Q10" i="21"/>
  <c r="T10" i="21" s="1"/>
  <c r="S2" i="21"/>
  <c r="Q2" i="21"/>
  <c r="T2" i="21" s="1"/>
  <c r="Q391" i="21"/>
  <c r="T391" i="21" s="1"/>
  <c r="Q275" i="21"/>
  <c r="T275" i="21" s="1"/>
  <c r="Q156" i="21"/>
  <c r="T156" i="21" s="1"/>
  <c r="Q12" i="21"/>
  <c r="T12" i="21" s="1"/>
  <c r="S618" i="21"/>
  <c r="Q618" i="21"/>
  <c r="T618" i="21" s="1"/>
  <c r="S522" i="21"/>
  <c r="Q522" i="21"/>
  <c r="T522" i="21" s="1"/>
  <c r="S474" i="21"/>
  <c r="Q474" i="21"/>
  <c r="T474" i="21" s="1"/>
  <c r="S378" i="21"/>
  <c r="Q378" i="21"/>
  <c r="T378" i="21" s="1"/>
  <c r="S281" i="21"/>
  <c r="Q281" i="21"/>
  <c r="T281" i="21" s="1"/>
  <c r="S153" i="21"/>
  <c r="Q153" i="21"/>
  <c r="T153" i="21" s="1"/>
  <c r="S47" i="21"/>
  <c r="Q47" i="21"/>
  <c r="T47" i="21" s="1"/>
  <c r="S806" i="21"/>
  <c r="Q806" i="21"/>
  <c r="T806" i="21" s="1"/>
  <c r="Q792" i="21"/>
  <c r="T792" i="21" s="1"/>
  <c r="S792" i="21"/>
  <c r="S784" i="21"/>
  <c r="Q784" i="21"/>
  <c r="T784" i="21" s="1"/>
  <c r="S742" i="21"/>
  <c r="Q742" i="21"/>
  <c r="T742" i="21" s="1"/>
  <c r="T728" i="21"/>
  <c r="S720" i="21"/>
  <c r="Q720" i="21"/>
  <c r="T720" i="21" s="1"/>
  <c r="S678" i="21"/>
  <c r="Q678" i="21"/>
  <c r="T678" i="21" s="1"/>
  <c r="S665" i="21"/>
  <c r="Q665" i="21"/>
  <c r="T665" i="21" s="1"/>
  <c r="S654" i="21"/>
  <c r="Q654" i="21"/>
  <c r="T654" i="21" s="1"/>
  <c r="S649" i="21"/>
  <c r="Q649" i="21"/>
  <c r="T649" i="21" s="1"/>
  <c r="S625" i="21"/>
  <c r="Q625" i="21"/>
  <c r="T625" i="21" s="1"/>
  <c r="Q616" i="21"/>
  <c r="T616" i="21" s="1"/>
  <c r="S616" i="21"/>
  <c r="S593" i="21"/>
  <c r="Q593" i="21"/>
  <c r="T593" i="21" s="1"/>
  <c r="Q584" i="21"/>
  <c r="T584" i="21" s="1"/>
  <c r="S584" i="21"/>
  <c r="S561" i="21"/>
  <c r="Q561" i="21"/>
  <c r="T561" i="21" s="1"/>
  <c r="Q552" i="21"/>
  <c r="T552" i="21" s="1"/>
  <c r="S552" i="21"/>
  <c r="S510" i="21"/>
  <c r="Q510" i="21"/>
  <c r="T510" i="21" s="1"/>
  <c r="S502" i="21"/>
  <c r="Q502" i="21"/>
  <c r="T502" i="21" s="1"/>
  <c r="S494" i="21"/>
  <c r="Q494" i="21"/>
  <c r="T494" i="21" s="1"/>
  <c r="S487" i="21"/>
  <c r="Q487" i="21"/>
  <c r="T487" i="21" s="1"/>
  <c r="S479" i="21"/>
  <c r="Q479" i="21"/>
  <c r="T479" i="21" s="1"/>
  <c r="S471" i="21"/>
  <c r="Q471" i="21"/>
  <c r="T471" i="21" s="1"/>
  <c r="S455" i="21"/>
  <c r="Q455" i="21"/>
  <c r="T455" i="21" s="1"/>
  <c r="S447" i="21"/>
  <c r="Q447" i="21"/>
  <c r="T447" i="21" s="1"/>
  <c r="S440" i="21"/>
  <c r="Q440" i="21"/>
  <c r="T440" i="21" s="1"/>
  <c r="Q432" i="21"/>
  <c r="T432" i="21" s="1"/>
  <c r="S432" i="21"/>
  <c r="S425" i="21"/>
  <c r="Q425" i="21"/>
  <c r="T425" i="21" s="1"/>
  <c r="S409" i="21"/>
  <c r="Q409" i="21"/>
  <c r="T409" i="21" s="1"/>
  <c r="S401" i="21"/>
  <c r="Q401" i="21"/>
  <c r="T401" i="21" s="1"/>
  <c r="S393" i="21"/>
  <c r="Q393" i="21"/>
  <c r="T393" i="21" s="1"/>
  <c r="S385" i="21"/>
  <c r="Q385" i="21"/>
  <c r="T385" i="21" s="1"/>
  <c r="S277" i="21"/>
  <c r="Q277" i="21"/>
  <c r="T277" i="21" s="1"/>
  <c r="S269" i="21"/>
  <c r="Q269" i="21"/>
  <c r="T269" i="21" s="1"/>
  <c r="S247" i="21"/>
  <c r="Q247" i="21"/>
  <c r="T247" i="21" s="1"/>
  <c r="S224" i="21"/>
  <c r="Q224" i="21"/>
  <c r="T224" i="21" s="1"/>
  <c r="S216" i="21"/>
  <c r="Q216" i="21"/>
  <c r="T216" i="21" s="1"/>
  <c r="S188" i="21"/>
  <c r="Q188" i="21"/>
  <c r="T188" i="21" s="1"/>
  <c r="S161" i="21"/>
  <c r="Q161" i="21"/>
  <c r="T161" i="21" s="1"/>
  <c r="S137" i="21"/>
  <c r="Q137" i="21"/>
  <c r="T137" i="21" s="1"/>
  <c r="S129" i="21"/>
  <c r="Q129" i="21"/>
  <c r="T129" i="21" s="1"/>
  <c r="S105" i="21"/>
  <c r="Q105" i="21"/>
  <c r="T105" i="21" s="1"/>
  <c r="S97" i="21"/>
  <c r="Q97" i="21"/>
  <c r="T97" i="21" s="1"/>
  <c r="S73" i="21"/>
  <c r="Q73" i="21"/>
  <c r="T73" i="21" s="1"/>
  <c r="S65" i="21"/>
  <c r="Q65" i="21"/>
  <c r="T65" i="21" s="1"/>
  <c r="S41" i="21"/>
  <c r="Q41" i="21"/>
  <c r="T41" i="21" s="1"/>
  <c r="S33" i="21"/>
  <c r="Q33" i="21"/>
  <c r="T33" i="21" s="1"/>
  <c r="S9" i="21"/>
  <c r="Q9" i="21"/>
  <c r="T9" i="21" s="1"/>
  <c r="Q679" i="21"/>
  <c r="T679" i="21" s="1"/>
  <c r="Q151" i="21"/>
  <c r="T151" i="21" s="1"/>
  <c r="S890" i="21"/>
  <c r="S834" i="21"/>
  <c r="Q834" i="21"/>
  <c r="T834" i="21" s="1"/>
  <c r="S650" i="21"/>
  <c r="Q650" i="21"/>
  <c r="T650" i="21" s="1"/>
  <c r="S570" i="21"/>
  <c r="Q570" i="21"/>
  <c r="T570" i="21" s="1"/>
  <c r="S458" i="21"/>
  <c r="Q458" i="21"/>
  <c r="T458" i="21" s="1"/>
  <c r="S346" i="21"/>
  <c r="Q346" i="21"/>
  <c r="T346" i="21" s="1"/>
  <c r="S239" i="21"/>
  <c r="Q239" i="21"/>
  <c r="T239" i="21" s="1"/>
  <c r="S69" i="21"/>
  <c r="Q69" i="21"/>
  <c r="T69" i="21" s="1"/>
  <c r="S798" i="21"/>
  <c r="Q798" i="21"/>
  <c r="T798" i="21" s="1"/>
  <c r="S791" i="21"/>
  <c r="Q791" i="21"/>
  <c r="T791" i="21" s="1"/>
  <c r="S777" i="21"/>
  <c r="Q777" i="21"/>
  <c r="T777" i="21" s="1"/>
  <c r="S769" i="21"/>
  <c r="Q769" i="21"/>
  <c r="T769" i="21" s="1"/>
  <c r="S734" i="21"/>
  <c r="Q734" i="21"/>
  <c r="T734" i="21" s="1"/>
  <c r="S727" i="21"/>
  <c r="Q727" i="21"/>
  <c r="T727" i="21" s="1"/>
  <c r="S719" i="21"/>
  <c r="Q719" i="21"/>
  <c r="T719" i="21" s="1"/>
  <c r="S713" i="21"/>
  <c r="Q713" i="21"/>
  <c r="T713" i="21" s="1"/>
  <c r="S670" i="21"/>
  <c r="Q670" i="21"/>
  <c r="T670" i="21" s="1"/>
  <c r="Q664" i="21"/>
  <c r="T664" i="21" s="1"/>
  <c r="S664" i="21"/>
  <c r="Q648" i="21"/>
  <c r="T648" i="21" s="1"/>
  <c r="S648" i="21"/>
  <c r="S486" i="21"/>
  <c r="Q486" i="21"/>
  <c r="T486" i="21" s="1"/>
  <c r="S478" i="21"/>
  <c r="Q478" i="21"/>
  <c r="T478" i="21" s="1"/>
  <c r="S470" i="21"/>
  <c r="Q470" i="21"/>
  <c r="T470" i="21" s="1"/>
  <c r="S462" i="21"/>
  <c r="Q462" i="21"/>
  <c r="T462" i="21" s="1"/>
  <c r="S454" i="21"/>
  <c r="Q454" i="21"/>
  <c r="T454" i="21" s="1"/>
  <c r="S424" i="21"/>
  <c r="Q424" i="21"/>
  <c r="T424" i="21" s="1"/>
  <c r="S416" i="21"/>
  <c r="Q416" i="21"/>
  <c r="T416" i="21" s="1"/>
  <c r="Q408" i="21"/>
  <c r="T408" i="21" s="1"/>
  <c r="S408" i="21"/>
  <c r="S400" i="21"/>
  <c r="Q400" i="21"/>
  <c r="T400" i="21" s="1"/>
  <c r="S392" i="21"/>
  <c r="Q392" i="21"/>
  <c r="T392" i="21" s="1"/>
  <c r="S384" i="21"/>
  <c r="Q384" i="21"/>
  <c r="T384" i="21" s="1"/>
  <c r="S377" i="21"/>
  <c r="Q377" i="21"/>
  <c r="T377" i="21" s="1"/>
  <c r="S276" i="21"/>
  <c r="Q276" i="21"/>
  <c r="T276" i="21" s="1"/>
  <c r="S268" i="21"/>
  <c r="Q268" i="21"/>
  <c r="T268" i="21" s="1"/>
  <c r="S260" i="21"/>
  <c r="Q260" i="21"/>
  <c r="T260" i="21" s="1"/>
  <c r="S246" i="21"/>
  <c r="Q246" i="21"/>
  <c r="T246" i="21" s="1"/>
  <c r="S238" i="21"/>
  <c r="Q238" i="21"/>
  <c r="T238" i="21" s="1"/>
  <c r="S223" i="21"/>
  <c r="Q223" i="21"/>
  <c r="T223" i="21" s="1"/>
  <c r="S193" i="21"/>
  <c r="Q193" i="21"/>
  <c r="T193" i="21" s="1"/>
  <c r="S172" i="21"/>
  <c r="Q172" i="21"/>
  <c r="T172" i="21" s="1"/>
  <c r="S160" i="21"/>
  <c r="Q160" i="21"/>
  <c r="T160" i="21" s="1"/>
  <c r="S152" i="21"/>
  <c r="Q152" i="21"/>
  <c r="T152" i="21" s="1"/>
  <c r="S128" i="21"/>
  <c r="Q128" i="21"/>
  <c r="T128" i="21" s="1"/>
  <c r="S120" i="21"/>
  <c r="Q120" i="21"/>
  <c r="T120" i="21" s="1"/>
  <c r="S96" i="21"/>
  <c r="Q96" i="21"/>
  <c r="T96" i="21" s="1"/>
  <c r="S88" i="21"/>
  <c r="Q88" i="21"/>
  <c r="T88" i="21" s="1"/>
  <c r="S64" i="21"/>
  <c r="Q64" i="21"/>
  <c r="T64" i="21" s="1"/>
  <c r="S56" i="21"/>
  <c r="Q56" i="21"/>
  <c r="T56" i="21" s="1"/>
  <c r="S32" i="21"/>
  <c r="Q32" i="21"/>
  <c r="T32" i="21" s="1"/>
  <c r="S24" i="21"/>
  <c r="Q24" i="21"/>
  <c r="T24" i="21" s="1"/>
  <c r="Q954" i="21"/>
  <c r="T954" i="21" s="1"/>
  <c r="Q922" i="21"/>
  <c r="T922" i="21" s="1"/>
  <c r="Q140" i="21"/>
  <c r="T140" i="21" s="1"/>
  <c r="S914" i="21"/>
  <c r="Q914" i="21"/>
  <c r="T914" i="21" s="1"/>
  <c r="S858" i="21"/>
  <c r="Q858" i="21"/>
  <c r="T858" i="21" s="1"/>
  <c r="S634" i="21"/>
  <c r="Q634" i="21"/>
  <c r="T634" i="21" s="1"/>
  <c r="S133" i="21"/>
  <c r="Q133" i="21"/>
  <c r="T133" i="21" s="1"/>
  <c r="S790" i="21"/>
  <c r="Q790" i="21"/>
  <c r="T790" i="21" s="1"/>
  <c r="Q776" i="21"/>
  <c r="T776" i="21" s="1"/>
  <c r="S776" i="21"/>
  <c r="S726" i="21"/>
  <c r="Q726" i="21"/>
  <c r="T726" i="21" s="1"/>
  <c r="Q712" i="21"/>
  <c r="T712" i="21" s="1"/>
  <c r="S712" i="21"/>
  <c r="S704" i="21"/>
  <c r="Q704" i="21"/>
  <c r="T704" i="21" s="1"/>
  <c r="S624" i="21"/>
  <c r="Q624" i="21"/>
  <c r="T624" i="21" s="1"/>
  <c r="S592" i="21"/>
  <c r="Q592" i="21"/>
  <c r="T592" i="21" s="1"/>
  <c r="S560" i="21"/>
  <c r="Q560" i="21"/>
  <c r="T560" i="21" s="1"/>
  <c r="S528" i="21"/>
  <c r="Q528" i="21"/>
  <c r="T528" i="21" s="1"/>
  <c r="S446" i="21"/>
  <c r="Q446" i="21"/>
  <c r="T446" i="21" s="1"/>
  <c r="S430" i="21"/>
  <c r="Q430" i="21"/>
  <c r="T430" i="21" s="1"/>
  <c r="S423" i="21"/>
  <c r="Q423" i="21"/>
  <c r="T423" i="21" s="1"/>
  <c r="S415" i="21"/>
  <c r="Q415" i="21"/>
  <c r="T415" i="21" s="1"/>
  <c r="S407" i="21"/>
  <c r="Q407" i="21"/>
  <c r="T407" i="21" s="1"/>
  <c r="S399" i="21"/>
  <c r="Q399" i="21"/>
  <c r="T399" i="21" s="1"/>
  <c r="S376" i="21"/>
  <c r="Q376" i="21"/>
  <c r="T376" i="21" s="1"/>
  <c r="S361" i="21"/>
  <c r="Q361" i="21"/>
  <c r="T361" i="21" s="1"/>
  <c r="S353" i="21"/>
  <c r="Q353" i="21"/>
  <c r="T353" i="21" s="1"/>
  <c r="S345" i="21"/>
  <c r="Q345" i="21"/>
  <c r="T345" i="21" s="1"/>
  <c r="S337" i="21"/>
  <c r="Q337" i="21"/>
  <c r="T337" i="21" s="1"/>
  <c r="S329" i="21"/>
  <c r="Q329" i="21"/>
  <c r="T329" i="21" s="1"/>
  <c r="S321" i="21"/>
  <c r="Q321" i="21"/>
  <c r="T321" i="21" s="1"/>
  <c r="S267" i="21"/>
  <c r="Q267" i="21"/>
  <c r="T267" i="21" s="1"/>
  <c r="S259" i="21"/>
  <c r="Q259" i="21"/>
  <c r="T259" i="21" s="1"/>
  <c r="S252" i="21"/>
  <c r="Q252" i="21"/>
  <c r="T252" i="21" s="1"/>
  <c r="S245" i="21"/>
  <c r="Q245" i="21"/>
  <c r="T245" i="21" s="1"/>
  <c r="S237" i="21"/>
  <c r="Q237" i="21"/>
  <c r="T237" i="21" s="1"/>
  <c r="S214" i="21"/>
  <c r="Q214" i="21"/>
  <c r="T214" i="21" s="1"/>
  <c r="S192" i="21"/>
  <c r="Q192" i="21"/>
  <c r="T192" i="21" s="1"/>
  <c r="S159" i="21"/>
  <c r="Q159" i="21"/>
  <c r="T159" i="21" s="1"/>
  <c r="S127" i="21"/>
  <c r="Q127" i="21"/>
  <c r="T127" i="21" s="1"/>
  <c r="S119" i="21"/>
  <c r="Q119" i="21"/>
  <c r="T119" i="21" s="1"/>
  <c r="S95" i="21"/>
  <c r="Q95" i="21"/>
  <c r="T95" i="21" s="1"/>
  <c r="S87" i="21"/>
  <c r="Q87" i="21"/>
  <c r="T87" i="21" s="1"/>
  <c r="S63" i="21"/>
  <c r="Q63" i="21"/>
  <c r="T63" i="21" s="1"/>
  <c r="S55" i="21"/>
  <c r="Q55" i="21"/>
  <c r="T55" i="21" s="1"/>
  <c r="S31" i="21"/>
  <c r="Q31" i="21"/>
  <c r="T31" i="21" s="1"/>
  <c r="S23" i="21"/>
  <c r="Q23" i="21"/>
  <c r="T23" i="21" s="1"/>
  <c r="Q743" i="21"/>
  <c r="T743" i="21" s="1"/>
  <c r="T500" i="21"/>
  <c r="Q463" i="21"/>
  <c r="T463" i="21" s="1"/>
  <c r="S728" i="21"/>
  <c r="T977" i="21"/>
  <c r="T878" i="21"/>
  <c r="T444" i="21"/>
  <c r="T639" i="21"/>
  <c r="T567" i="21"/>
  <c r="T623" i="21"/>
  <c r="T563" i="21"/>
  <c r="T523" i="21"/>
  <c r="T431" i="21"/>
  <c r="T819" i="21"/>
  <c r="T572" i="21"/>
  <c r="T439" i="21"/>
  <c r="T767" i="21"/>
  <c r="T755" i="21"/>
  <c r="T766" i="21"/>
  <c r="T438" i="21"/>
  <c r="T334" i="21"/>
  <c r="T829" i="21"/>
  <c r="T765" i="21"/>
  <c r="T525" i="21"/>
  <c r="T501" i="21"/>
  <c r="T485" i="21"/>
  <c r="T405" i="21"/>
  <c r="T434" i="21"/>
  <c r="T410" i="21"/>
  <c r="T705" i="21"/>
  <c r="T609" i="21"/>
  <c r="T529" i="21"/>
  <c r="T481" i="21"/>
  <c r="T417" i="21"/>
  <c r="T369" i="21"/>
  <c r="T768" i="21"/>
  <c r="T744" i="21"/>
  <c r="T520" i="21"/>
  <c r="T368" i="2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<sst xmlns="http://schemas.openxmlformats.org/spreadsheetml/2006/main" count="5313" uniqueCount="1079">
  <si>
    <t>Service</t>
  </si>
  <si>
    <t>Contextures Sites &amp; News</t>
  </si>
  <si>
    <t>Contextures Excel Newsletter</t>
  </si>
  <si>
    <t>Contextures Excel Tips Website</t>
  </si>
  <si>
    <t>Hundreds of tutorials, tips and sample files</t>
  </si>
  <si>
    <t>Contextures Excel Blog</t>
  </si>
  <si>
    <t>Excel Pivot Tables Blog</t>
  </si>
  <si>
    <t>Pivot table tutorials and tips, with comments and questions</t>
  </si>
  <si>
    <t>Contextures Recommends</t>
  </si>
  <si>
    <t>Related tutorials</t>
  </si>
  <si>
    <t>Notes</t>
  </si>
  <si>
    <t>Downloaded From</t>
  </si>
  <si>
    <t>Sample Data for Excel</t>
  </si>
  <si>
    <t>Named Excel Tables</t>
  </si>
  <si>
    <t>Data Entry Tips</t>
  </si>
  <si>
    <t>More Excel Sample Files</t>
  </si>
  <si>
    <t>Install</t>
  </si>
  <si>
    <t>Repair</t>
  </si>
  <si>
    <t>Yes</t>
  </si>
  <si>
    <t>Techs</t>
  </si>
  <si>
    <t>WO</t>
  </si>
  <si>
    <t>Michner</t>
  </si>
  <si>
    <t>Ling</t>
  </si>
  <si>
    <t>Khan</t>
  </si>
  <si>
    <t>Burton</t>
  </si>
  <si>
    <t>LeadTech</t>
  </si>
  <si>
    <t>Deliver</t>
  </si>
  <si>
    <t>Assess</t>
  </si>
  <si>
    <t>Replace</t>
  </si>
  <si>
    <t>ReqDate</t>
  </si>
  <si>
    <t>WorkDate</t>
  </si>
  <si>
    <t>Payment</t>
  </si>
  <si>
    <t>Account</t>
  </si>
  <si>
    <t>C.O.D.</t>
  </si>
  <si>
    <t>P.O.</t>
  </si>
  <si>
    <t>Warranty</t>
  </si>
  <si>
    <t>Credit</t>
  </si>
  <si>
    <t>Wait</t>
  </si>
  <si>
    <t>Rush</t>
  </si>
  <si>
    <t>District</t>
  </si>
  <si>
    <t>WtyLbr</t>
  </si>
  <si>
    <t>WtyParts</t>
  </si>
  <si>
    <t>LbrHrs</t>
  </si>
  <si>
    <t>PartsCost</t>
  </si>
  <si>
    <t>LbrCost</t>
  </si>
  <si>
    <t>LbrFee</t>
  </si>
  <si>
    <t>PartsFee</t>
  </si>
  <si>
    <t>TotalCost</t>
  </si>
  <si>
    <t>TotalFee</t>
  </si>
  <si>
    <t>Central</t>
  </si>
  <si>
    <t>Northwest</t>
  </si>
  <si>
    <t>North</t>
  </si>
  <si>
    <t>South</t>
  </si>
  <si>
    <t>West</t>
  </si>
  <si>
    <t>Southeast</t>
  </si>
  <si>
    <t>East</t>
  </si>
  <si>
    <t>Northeast</t>
  </si>
  <si>
    <t>Southwest</t>
  </si>
  <si>
    <t>Lopez</t>
  </si>
  <si>
    <t>Cartier</t>
  </si>
  <si>
    <t>ReqDay</t>
  </si>
  <si>
    <t>WorkDay</t>
  </si>
  <si>
    <t>A00100</t>
  </si>
  <si>
    <t>A00101</t>
  </si>
  <si>
    <t>A00102</t>
  </si>
  <si>
    <t>A00103</t>
  </si>
  <si>
    <t>A00104</t>
  </si>
  <si>
    <t>A00105</t>
  </si>
  <si>
    <t>A00106</t>
  </si>
  <si>
    <t>A00107</t>
  </si>
  <si>
    <t>A00108</t>
  </si>
  <si>
    <t>A00109</t>
  </si>
  <si>
    <t>A00110</t>
  </si>
  <si>
    <t>A00111</t>
  </si>
  <si>
    <t>A00112</t>
  </si>
  <si>
    <t>A00113</t>
  </si>
  <si>
    <t>A00114</t>
  </si>
  <si>
    <t>A00115</t>
  </si>
  <si>
    <t>A00116</t>
  </si>
  <si>
    <t>A00117</t>
  </si>
  <si>
    <t>A00118</t>
  </si>
  <si>
    <t>A00119</t>
  </si>
  <si>
    <t>A00120</t>
  </si>
  <si>
    <t>A00121</t>
  </si>
  <si>
    <t>A00122</t>
  </si>
  <si>
    <t>A00123</t>
  </si>
  <si>
    <t>A00124</t>
  </si>
  <si>
    <t>A00125</t>
  </si>
  <si>
    <t>A00126</t>
  </si>
  <si>
    <t>A00127</t>
  </si>
  <si>
    <t>A00128</t>
  </si>
  <si>
    <t>A00129</t>
  </si>
  <si>
    <t>A00130</t>
  </si>
  <si>
    <t>A00131</t>
  </si>
  <si>
    <t>A00132</t>
  </si>
  <si>
    <t>A00133</t>
  </si>
  <si>
    <t>A00134</t>
  </si>
  <si>
    <t>A00135</t>
  </si>
  <si>
    <t>A00136</t>
  </si>
  <si>
    <t>A00137</t>
  </si>
  <si>
    <t>A00138</t>
  </si>
  <si>
    <t>A00139</t>
  </si>
  <si>
    <t>A00140</t>
  </si>
  <si>
    <t>A00141</t>
  </si>
  <si>
    <t>A00142</t>
  </si>
  <si>
    <t>A00143</t>
  </si>
  <si>
    <t>A00144</t>
  </si>
  <si>
    <t>A00145</t>
  </si>
  <si>
    <t>A00146</t>
  </si>
  <si>
    <t>A00147</t>
  </si>
  <si>
    <t>A00148</t>
  </si>
  <si>
    <t>A00149</t>
  </si>
  <si>
    <t>A00150</t>
  </si>
  <si>
    <t>A00151</t>
  </si>
  <si>
    <t>A00152</t>
  </si>
  <si>
    <t>A00153</t>
  </si>
  <si>
    <t>A00154</t>
  </si>
  <si>
    <t>A00155</t>
  </si>
  <si>
    <t>A00156</t>
  </si>
  <si>
    <t>A00157</t>
  </si>
  <si>
    <t>A00158</t>
  </si>
  <si>
    <t>A00159</t>
  </si>
  <si>
    <t>A00160</t>
  </si>
  <si>
    <t>A00161</t>
  </si>
  <si>
    <t>A00162</t>
  </si>
  <si>
    <t>A00163</t>
  </si>
  <si>
    <t>A00164</t>
  </si>
  <si>
    <t>A00165</t>
  </si>
  <si>
    <t>A00166</t>
  </si>
  <si>
    <t>A00167</t>
  </si>
  <si>
    <t>A00168</t>
  </si>
  <si>
    <t>A00169</t>
  </si>
  <si>
    <t>A00170</t>
  </si>
  <si>
    <t>A00171</t>
  </si>
  <si>
    <t>A00172</t>
  </si>
  <si>
    <t>A00173</t>
  </si>
  <si>
    <t>A00174</t>
  </si>
  <si>
    <t>A00175</t>
  </si>
  <si>
    <t>A00176</t>
  </si>
  <si>
    <t>A00177</t>
  </si>
  <si>
    <t>A00178</t>
  </si>
  <si>
    <t>A00179</t>
  </si>
  <si>
    <t>A00180</t>
  </si>
  <si>
    <t>A00181</t>
  </si>
  <si>
    <t>A00182</t>
  </si>
  <si>
    <t>A00183</t>
  </si>
  <si>
    <t>A00184</t>
  </si>
  <si>
    <t>A00185</t>
  </si>
  <si>
    <t>A00186</t>
  </si>
  <si>
    <t>A00187</t>
  </si>
  <si>
    <t>A00188</t>
  </si>
  <si>
    <t>A00189</t>
  </si>
  <si>
    <t>A00190</t>
  </si>
  <si>
    <t>A00191</t>
  </si>
  <si>
    <t>A00192</t>
  </si>
  <si>
    <t>A00193</t>
  </si>
  <si>
    <t>A00194</t>
  </si>
  <si>
    <t>A00195</t>
  </si>
  <si>
    <t>A00196</t>
  </si>
  <si>
    <t>A00197</t>
  </si>
  <si>
    <t>A00198</t>
  </si>
  <si>
    <t>A00199</t>
  </si>
  <si>
    <t>A00200</t>
  </si>
  <si>
    <t>A00201</t>
  </si>
  <si>
    <t>A00202</t>
  </si>
  <si>
    <t>A00203</t>
  </si>
  <si>
    <t>A00204</t>
  </si>
  <si>
    <t>A00205</t>
  </si>
  <si>
    <t>A00206</t>
  </si>
  <si>
    <t>A00207</t>
  </si>
  <si>
    <t>A00208</t>
  </si>
  <si>
    <t>A00209</t>
  </si>
  <si>
    <t>A00210</t>
  </si>
  <si>
    <t>A00211</t>
  </si>
  <si>
    <t>A00212</t>
  </si>
  <si>
    <t>A00213</t>
  </si>
  <si>
    <t>A00214</t>
  </si>
  <si>
    <t>A00215</t>
  </si>
  <si>
    <t>A00216</t>
  </si>
  <si>
    <t>A00217</t>
  </si>
  <si>
    <t>A00218</t>
  </si>
  <si>
    <t>A00219</t>
  </si>
  <si>
    <t>A00220</t>
  </si>
  <si>
    <t>A00221</t>
  </si>
  <si>
    <t>A00222</t>
  </si>
  <si>
    <t>A00223</t>
  </si>
  <si>
    <t>A00224</t>
  </si>
  <si>
    <t>A00225</t>
  </si>
  <si>
    <t>A00226</t>
  </si>
  <si>
    <t>A00227</t>
  </si>
  <si>
    <t>A00228</t>
  </si>
  <si>
    <t>A00229</t>
  </si>
  <si>
    <t>A00230</t>
  </si>
  <si>
    <t>A00231</t>
  </si>
  <si>
    <t>A00232</t>
  </si>
  <si>
    <t>A00233</t>
  </si>
  <si>
    <t>A00234</t>
  </si>
  <si>
    <t>A00235</t>
  </si>
  <si>
    <t>A00236</t>
  </si>
  <si>
    <t>A00237</t>
  </si>
  <si>
    <t>A00238</t>
  </si>
  <si>
    <t>A00239</t>
  </si>
  <si>
    <t>A00240</t>
  </si>
  <si>
    <t>A00241</t>
  </si>
  <si>
    <t>A00242</t>
  </si>
  <si>
    <t>A00243</t>
  </si>
  <si>
    <t>A00244</t>
  </si>
  <si>
    <t>A00245</t>
  </si>
  <si>
    <t>A00246</t>
  </si>
  <si>
    <t>A00247</t>
  </si>
  <si>
    <t>A00248</t>
  </si>
  <si>
    <t>A00249</t>
  </si>
  <si>
    <t>A00250</t>
  </si>
  <si>
    <t>A00251</t>
  </si>
  <si>
    <t>A00252</t>
  </si>
  <si>
    <t>A00253</t>
  </si>
  <si>
    <t>A00254</t>
  </si>
  <si>
    <t>A00255</t>
  </si>
  <si>
    <t>A00256</t>
  </si>
  <si>
    <t>A00257</t>
  </si>
  <si>
    <t>A00258</t>
  </si>
  <si>
    <t>A00259</t>
  </si>
  <si>
    <t>A00260</t>
  </si>
  <si>
    <t>A00261</t>
  </si>
  <si>
    <t>A00262</t>
  </si>
  <si>
    <t>A00263</t>
  </si>
  <si>
    <t>A00264</t>
  </si>
  <si>
    <t>A00265</t>
  </si>
  <si>
    <t>A00266</t>
  </si>
  <si>
    <t>A00267</t>
  </si>
  <si>
    <t>A00268</t>
  </si>
  <si>
    <t>A00269</t>
  </si>
  <si>
    <t>A00270</t>
  </si>
  <si>
    <t>A00271</t>
  </si>
  <si>
    <t>A00272</t>
  </si>
  <si>
    <t>A00273</t>
  </si>
  <si>
    <t>A00274</t>
  </si>
  <si>
    <t>A00275</t>
  </si>
  <si>
    <t>A00276</t>
  </si>
  <si>
    <t>A00277</t>
  </si>
  <si>
    <t>A00278</t>
  </si>
  <si>
    <t>A00279</t>
  </si>
  <si>
    <t>A00280</t>
  </si>
  <si>
    <t>A00281</t>
  </si>
  <si>
    <t>A00282</t>
  </si>
  <si>
    <t>A00283</t>
  </si>
  <si>
    <t>A00284</t>
  </si>
  <si>
    <t>A00285</t>
  </si>
  <si>
    <t>A00286</t>
  </si>
  <si>
    <t>A00287</t>
  </si>
  <si>
    <t>A00288</t>
  </si>
  <si>
    <t>A00289</t>
  </si>
  <si>
    <t>A00290</t>
  </si>
  <si>
    <t>A00291</t>
  </si>
  <si>
    <t>A00292</t>
  </si>
  <si>
    <t>A00293</t>
  </si>
  <si>
    <t>A00294</t>
  </si>
  <si>
    <t>A00295</t>
  </si>
  <si>
    <t>A00296</t>
  </si>
  <si>
    <t>A00297</t>
  </si>
  <si>
    <t>A00298</t>
  </si>
  <si>
    <t>A00299</t>
  </si>
  <si>
    <t>A00300</t>
  </si>
  <si>
    <t>A00301</t>
  </si>
  <si>
    <t>A00302</t>
  </si>
  <si>
    <t>A00303</t>
  </si>
  <si>
    <t>A00304</t>
  </si>
  <si>
    <t>A00305</t>
  </si>
  <si>
    <t>A00306</t>
  </si>
  <si>
    <t>A00307</t>
  </si>
  <si>
    <t>A00308</t>
  </si>
  <si>
    <t>A00309</t>
  </si>
  <si>
    <t>A00310</t>
  </si>
  <si>
    <t>A00311</t>
  </si>
  <si>
    <t>A00312</t>
  </si>
  <si>
    <t>A00313</t>
  </si>
  <si>
    <t>A00314</t>
  </si>
  <si>
    <t>A00315</t>
  </si>
  <si>
    <t>A00316</t>
  </si>
  <si>
    <t>A00317</t>
  </si>
  <si>
    <t>A00318</t>
  </si>
  <si>
    <t>A00319</t>
  </si>
  <si>
    <t>A00320</t>
  </si>
  <si>
    <t>A00321</t>
  </si>
  <si>
    <t>A00322</t>
  </si>
  <si>
    <t>A00323</t>
  </si>
  <si>
    <t>A00324</t>
  </si>
  <si>
    <t>A00325</t>
  </si>
  <si>
    <t>A00326</t>
  </si>
  <si>
    <t>A00327</t>
  </si>
  <si>
    <t>A00328</t>
  </si>
  <si>
    <t>A00329</t>
  </si>
  <si>
    <t>A00330</t>
  </si>
  <si>
    <t>A00331</t>
  </si>
  <si>
    <t>A00332</t>
  </si>
  <si>
    <t>A00333</t>
  </si>
  <si>
    <t>A00334</t>
  </si>
  <si>
    <t>A00335</t>
  </si>
  <si>
    <t>A00336</t>
  </si>
  <si>
    <t>A00337</t>
  </si>
  <si>
    <t>A00338</t>
  </si>
  <si>
    <t>A00339</t>
  </si>
  <si>
    <t>A00340</t>
  </si>
  <si>
    <t>A00341</t>
  </si>
  <si>
    <t>A00342</t>
  </si>
  <si>
    <t>A00343</t>
  </si>
  <si>
    <t>A00344</t>
  </si>
  <si>
    <t>A00345</t>
  </si>
  <si>
    <t>A00346</t>
  </si>
  <si>
    <t>A00347</t>
  </si>
  <si>
    <t>A00348</t>
  </si>
  <si>
    <t>A00349</t>
  </si>
  <si>
    <t>A00350</t>
  </si>
  <si>
    <t>A00351</t>
  </si>
  <si>
    <t>A00352</t>
  </si>
  <si>
    <t>A00353</t>
  </si>
  <si>
    <t>A00354</t>
  </si>
  <si>
    <t>A00355</t>
  </si>
  <si>
    <t>A00356</t>
  </si>
  <si>
    <t>A00357</t>
  </si>
  <si>
    <t>A00358</t>
  </si>
  <si>
    <t>A00359</t>
  </si>
  <si>
    <t>A00360</t>
  </si>
  <si>
    <t>A00361</t>
  </si>
  <si>
    <t>A00362</t>
  </si>
  <si>
    <t>A00363</t>
  </si>
  <si>
    <t>A00364</t>
  </si>
  <si>
    <t>A00365</t>
  </si>
  <si>
    <t>A00366</t>
  </si>
  <si>
    <t>A00367</t>
  </si>
  <si>
    <t>A00368</t>
  </si>
  <si>
    <t>A00369</t>
  </si>
  <si>
    <t>A00370</t>
  </si>
  <si>
    <t>A00371</t>
  </si>
  <si>
    <t>A00372</t>
  </si>
  <si>
    <t>A00373</t>
  </si>
  <si>
    <t>A00374</t>
  </si>
  <si>
    <t>A00375</t>
  </si>
  <si>
    <t>A00376</t>
  </si>
  <si>
    <t>A00377</t>
  </si>
  <si>
    <t>A00378</t>
  </si>
  <si>
    <t>A00379</t>
  </si>
  <si>
    <t>A00380</t>
  </si>
  <si>
    <t>A00381</t>
  </si>
  <si>
    <t>A00382</t>
  </si>
  <si>
    <t>A00383</t>
  </si>
  <si>
    <t>A00384</t>
  </si>
  <si>
    <t>A00385</t>
  </si>
  <si>
    <t>A00386</t>
  </si>
  <si>
    <t>A00387</t>
  </si>
  <si>
    <t>A00388</t>
  </si>
  <si>
    <t>A00389</t>
  </si>
  <si>
    <t>A00390</t>
  </si>
  <si>
    <t>A00391</t>
  </si>
  <si>
    <t>A00392</t>
  </si>
  <si>
    <t>A00393</t>
  </si>
  <si>
    <t>A00394</t>
  </si>
  <si>
    <t>A00395</t>
  </si>
  <si>
    <t>A00396</t>
  </si>
  <si>
    <t>A00397</t>
  </si>
  <si>
    <t>A00398</t>
  </si>
  <si>
    <t>A00399</t>
  </si>
  <si>
    <t>A00400</t>
  </si>
  <si>
    <t>A00401</t>
  </si>
  <si>
    <t>A00402</t>
  </si>
  <si>
    <t>A00403</t>
  </si>
  <si>
    <t>A00404</t>
  </si>
  <si>
    <t>A00405</t>
  </si>
  <si>
    <t>A00406</t>
  </si>
  <si>
    <t>A00407</t>
  </si>
  <si>
    <t>A00408</t>
  </si>
  <si>
    <t>A00409</t>
  </si>
  <si>
    <t>A00410</t>
  </si>
  <si>
    <t>A00411</t>
  </si>
  <si>
    <t>A00412</t>
  </si>
  <si>
    <t>A00413</t>
  </si>
  <si>
    <t>A00414</t>
  </si>
  <si>
    <t>A00415</t>
  </si>
  <si>
    <t>A00416</t>
  </si>
  <si>
    <t>A00417</t>
  </si>
  <si>
    <t>A00418</t>
  </si>
  <si>
    <t>A00419</t>
  </si>
  <si>
    <t>A00420</t>
  </si>
  <si>
    <t>A00421</t>
  </si>
  <si>
    <t>A00422</t>
  </si>
  <si>
    <t>A00423</t>
  </si>
  <si>
    <t>A00424</t>
  </si>
  <si>
    <t>A00425</t>
  </si>
  <si>
    <t>A00426</t>
  </si>
  <si>
    <t>A00427</t>
  </si>
  <si>
    <t>A00428</t>
  </si>
  <si>
    <t>A00429</t>
  </si>
  <si>
    <t>A00430</t>
  </si>
  <si>
    <t>A00431</t>
  </si>
  <si>
    <t>A00432</t>
  </si>
  <si>
    <t>A00433</t>
  </si>
  <si>
    <t>A00434</t>
  </si>
  <si>
    <t>A00435</t>
  </si>
  <si>
    <t>A00436</t>
  </si>
  <si>
    <t>A00437</t>
  </si>
  <si>
    <t>A00438</t>
  </si>
  <si>
    <t>A00439</t>
  </si>
  <si>
    <t>A00440</t>
  </si>
  <si>
    <t>A00441</t>
  </si>
  <si>
    <t>A00442</t>
  </si>
  <si>
    <t>A00443</t>
  </si>
  <si>
    <t>A00444</t>
  </si>
  <si>
    <t>A00445</t>
  </si>
  <si>
    <t>A00446</t>
  </si>
  <si>
    <t>A00447</t>
  </si>
  <si>
    <t>A00448</t>
  </si>
  <si>
    <t>A00449</t>
  </si>
  <si>
    <t>A00450</t>
  </si>
  <si>
    <t>A00451</t>
  </si>
  <si>
    <t>A00452</t>
  </si>
  <si>
    <t>A00453</t>
  </si>
  <si>
    <t>A00454</t>
  </si>
  <si>
    <t>A00455</t>
  </si>
  <si>
    <t>A00456</t>
  </si>
  <si>
    <t>A00457</t>
  </si>
  <si>
    <t>A00458</t>
  </si>
  <si>
    <t>A00459</t>
  </si>
  <si>
    <t>A00460</t>
  </si>
  <si>
    <t>A00461</t>
  </si>
  <si>
    <t>A00462</t>
  </si>
  <si>
    <t>A00463</t>
  </si>
  <si>
    <t>A00464</t>
  </si>
  <si>
    <t>A00465</t>
  </si>
  <si>
    <t>A00466</t>
  </si>
  <si>
    <t>A00467</t>
  </si>
  <si>
    <t>A00468</t>
  </si>
  <si>
    <t>A00469</t>
  </si>
  <si>
    <t>A00470</t>
  </si>
  <si>
    <t>A00471</t>
  </si>
  <si>
    <t>A00472</t>
  </si>
  <si>
    <t>A00473</t>
  </si>
  <si>
    <t>A00474</t>
  </si>
  <si>
    <t>A00475</t>
  </si>
  <si>
    <t>A00476</t>
  </si>
  <si>
    <t>A00477</t>
  </si>
  <si>
    <t>A00478</t>
  </si>
  <si>
    <t>A00479</t>
  </si>
  <si>
    <t>A00480</t>
  </si>
  <si>
    <t>A00481</t>
  </si>
  <si>
    <t>A00482</t>
  </si>
  <si>
    <t>A00483</t>
  </si>
  <si>
    <t>A00484</t>
  </si>
  <si>
    <t>A00485</t>
  </si>
  <si>
    <t>A00486</t>
  </si>
  <si>
    <t>A00487</t>
  </si>
  <si>
    <t>A00488</t>
  </si>
  <si>
    <t>A00489</t>
  </si>
  <si>
    <t>A00490</t>
  </si>
  <si>
    <t>A00491</t>
  </si>
  <si>
    <t>A00492</t>
  </si>
  <si>
    <t>A00493</t>
  </si>
  <si>
    <t>A00494</t>
  </si>
  <si>
    <t>A00495</t>
  </si>
  <si>
    <t>A00496</t>
  </si>
  <si>
    <t>A00497</t>
  </si>
  <si>
    <t>A00498</t>
  </si>
  <si>
    <t>A00499</t>
  </si>
  <si>
    <t>A00500</t>
  </si>
  <si>
    <t>A00501</t>
  </si>
  <si>
    <t>A00502</t>
  </si>
  <si>
    <t>A00503</t>
  </si>
  <si>
    <t>A00504</t>
  </si>
  <si>
    <t>A00505</t>
  </si>
  <si>
    <t>A00506</t>
  </si>
  <si>
    <t>A00507</t>
  </si>
  <si>
    <t>A00508</t>
  </si>
  <si>
    <t>A00509</t>
  </si>
  <si>
    <t>A00510</t>
  </si>
  <si>
    <t>A00511</t>
  </si>
  <si>
    <t>A00512</t>
  </si>
  <si>
    <t>A00513</t>
  </si>
  <si>
    <t>A00514</t>
  </si>
  <si>
    <t>A00515</t>
  </si>
  <si>
    <t>A00516</t>
  </si>
  <si>
    <t>A00517</t>
  </si>
  <si>
    <t>A00518</t>
  </si>
  <si>
    <t>A00519</t>
  </si>
  <si>
    <t>A00520</t>
  </si>
  <si>
    <t>A00521</t>
  </si>
  <si>
    <t>A00522</t>
  </si>
  <si>
    <t>A00523</t>
  </si>
  <si>
    <t>A00524</t>
  </si>
  <si>
    <t>A00525</t>
  </si>
  <si>
    <t>A00526</t>
  </si>
  <si>
    <t>A00527</t>
  </si>
  <si>
    <t>A00528</t>
  </si>
  <si>
    <t>A00529</t>
  </si>
  <si>
    <t>A00530</t>
  </si>
  <si>
    <t>A00531</t>
  </si>
  <si>
    <t>A00532</t>
  </si>
  <si>
    <t>A00533</t>
  </si>
  <si>
    <t>A00534</t>
  </si>
  <si>
    <t>A00535</t>
  </si>
  <si>
    <t>A00536</t>
  </si>
  <si>
    <t>A00537</t>
  </si>
  <si>
    <t>A00538</t>
  </si>
  <si>
    <t>A00539</t>
  </si>
  <si>
    <t>A00540</t>
  </si>
  <si>
    <t>A00541</t>
  </si>
  <si>
    <t>A00542</t>
  </si>
  <si>
    <t>A00543</t>
  </si>
  <si>
    <t>A00544</t>
  </si>
  <si>
    <t>A00545</t>
  </si>
  <si>
    <t>A00546</t>
  </si>
  <si>
    <t>A00547</t>
  </si>
  <si>
    <t>A00548</t>
  </si>
  <si>
    <t>A00549</t>
  </si>
  <si>
    <t>A00550</t>
  </si>
  <si>
    <t>A00551</t>
  </si>
  <si>
    <t>A00552</t>
  </si>
  <si>
    <t>A00553</t>
  </si>
  <si>
    <t>A00554</t>
  </si>
  <si>
    <t>A00555</t>
  </si>
  <si>
    <t>A00556</t>
  </si>
  <si>
    <t>A00557</t>
  </si>
  <si>
    <t>A00558</t>
  </si>
  <si>
    <t>A00559</t>
  </si>
  <si>
    <t>A00560</t>
  </si>
  <si>
    <t>A00561</t>
  </si>
  <si>
    <t>A00562</t>
  </si>
  <si>
    <t>A00563</t>
  </si>
  <si>
    <t>A00564</t>
  </si>
  <si>
    <t>A00565</t>
  </si>
  <si>
    <t>A00566</t>
  </si>
  <si>
    <t>A00567</t>
  </si>
  <si>
    <t>A00568</t>
  </si>
  <si>
    <t>A00569</t>
  </si>
  <si>
    <t>A00570</t>
  </si>
  <si>
    <t>A00571</t>
  </si>
  <si>
    <t>A00572</t>
  </si>
  <si>
    <t>A00573</t>
  </si>
  <si>
    <t>A00574</t>
  </si>
  <si>
    <t>A00575</t>
  </si>
  <si>
    <t>A00576</t>
  </si>
  <si>
    <t>A00577</t>
  </si>
  <si>
    <t>A00578</t>
  </si>
  <si>
    <t>A00579</t>
  </si>
  <si>
    <t>A00580</t>
  </si>
  <si>
    <t>A00581</t>
  </si>
  <si>
    <t>A00582</t>
  </si>
  <si>
    <t>A00583</t>
  </si>
  <si>
    <t>A00584</t>
  </si>
  <si>
    <t>A00585</t>
  </si>
  <si>
    <t>A00586</t>
  </si>
  <si>
    <t>A00587</t>
  </si>
  <si>
    <t>A00588</t>
  </si>
  <si>
    <t>A00589</t>
  </si>
  <si>
    <t>A00590</t>
  </si>
  <si>
    <t>A00591</t>
  </si>
  <si>
    <t>A00592</t>
  </si>
  <si>
    <t>A00593</t>
  </si>
  <si>
    <t>A00594</t>
  </si>
  <si>
    <t>A00595</t>
  </si>
  <si>
    <t>A00596</t>
  </si>
  <si>
    <t>A00597</t>
  </si>
  <si>
    <t>A00598</t>
  </si>
  <si>
    <t>A00599</t>
  </si>
  <si>
    <t>A00600</t>
  </si>
  <si>
    <t>A00601</t>
  </si>
  <si>
    <t>A00602</t>
  </si>
  <si>
    <t>A00603</t>
  </si>
  <si>
    <t>A00604</t>
  </si>
  <si>
    <t>A00605</t>
  </si>
  <si>
    <t>A00606</t>
  </si>
  <si>
    <t>A00607</t>
  </si>
  <si>
    <t>A00608</t>
  </si>
  <si>
    <t>A00609</t>
  </si>
  <si>
    <t>A00610</t>
  </si>
  <si>
    <t>A00611</t>
  </si>
  <si>
    <t>A00612</t>
  </si>
  <si>
    <t>A00613</t>
  </si>
  <si>
    <t>A00614</t>
  </si>
  <si>
    <t>A00615</t>
  </si>
  <si>
    <t>A00616</t>
  </si>
  <si>
    <t>A00617</t>
  </si>
  <si>
    <t>A00618</t>
  </si>
  <si>
    <t>A00619</t>
  </si>
  <si>
    <t>A00620</t>
  </si>
  <si>
    <t>A00621</t>
  </si>
  <si>
    <t>A00622</t>
  </si>
  <si>
    <t>A00623</t>
  </si>
  <si>
    <t>A00624</t>
  </si>
  <si>
    <t>A00625</t>
  </si>
  <si>
    <t>A00626</t>
  </si>
  <si>
    <t>A00627</t>
  </si>
  <si>
    <t>A00628</t>
  </si>
  <si>
    <t>A00629</t>
  </si>
  <si>
    <t>A00630</t>
  </si>
  <si>
    <t>A00631</t>
  </si>
  <si>
    <t>A00632</t>
  </si>
  <si>
    <t>A00633</t>
  </si>
  <si>
    <t>A00634</t>
  </si>
  <si>
    <t>A00635</t>
  </si>
  <si>
    <t>A00636</t>
  </si>
  <si>
    <t>A00637</t>
  </si>
  <si>
    <t>A00638</t>
  </si>
  <si>
    <t>A00639</t>
  </si>
  <si>
    <t>A00640</t>
  </si>
  <si>
    <t>A00641</t>
  </si>
  <si>
    <t>A00642</t>
  </si>
  <si>
    <t>A00643</t>
  </si>
  <si>
    <t>A00644</t>
  </si>
  <si>
    <t>A00645</t>
  </si>
  <si>
    <t>A00646</t>
  </si>
  <si>
    <t>A00647</t>
  </si>
  <si>
    <t>A00648</t>
  </si>
  <si>
    <t>A00649</t>
  </si>
  <si>
    <t>A00650</t>
  </si>
  <si>
    <t>A00651</t>
  </si>
  <si>
    <t>A00652</t>
  </si>
  <si>
    <t>A00653</t>
  </si>
  <si>
    <t>A00654</t>
  </si>
  <si>
    <t>A00655</t>
  </si>
  <si>
    <t>A00656</t>
  </si>
  <si>
    <t>A00657</t>
  </si>
  <si>
    <t>A00658</t>
  </si>
  <si>
    <t>A00659</t>
  </si>
  <si>
    <t>A00660</t>
  </si>
  <si>
    <t>A00661</t>
  </si>
  <si>
    <t>A00662</t>
  </si>
  <si>
    <t>A00663</t>
  </si>
  <si>
    <t>A00664</t>
  </si>
  <si>
    <t>A00665</t>
  </si>
  <si>
    <t>A00666</t>
  </si>
  <si>
    <t>A00667</t>
  </si>
  <si>
    <t>A00668</t>
  </si>
  <si>
    <t>A00669</t>
  </si>
  <si>
    <t>A00670</t>
  </si>
  <si>
    <t>A00671</t>
  </si>
  <si>
    <t>A00672</t>
  </si>
  <si>
    <t>A00673</t>
  </si>
  <si>
    <t>A00674</t>
  </si>
  <si>
    <t>A00675</t>
  </si>
  <si>
    <t>A00676</t>
  </si>
  <si>
    <t>A00677</t>
  </si>
  <si>
    <t>A00678</t>
  </si>
  <si>
    <t>A00679</t>
  </si>
  <si>
    <t>A00680</t>
  </si>
  <si>
    <t>A00681</t>
  </si>
  <si>
    <t>A00682</t>
  </si>
  <si>
    <t>A00683</t>
  </si>
  <si>
    <t>A00684</t>
  </si>
  <si>
    <t>A00685</t>
  </si>
  <si>
    <t>A00686</t>
  </si>
  <si>
    <t>A00687</t>
  </si>
  <si>
    <t>A00688</t>
  </si>
  <si>
    <t>A00689</t>
  </si>
  <si>
    <t>A00690</t>
  </si>
  <si>
    <t>A00691</t>
  </si>
  <si>
    <t>A00692</t>
  </si>
  <si>
    <t>A00693</t>
  </si>
  <si>
    <t>A00694</t>
  </si>
  <si>
    <t>A00695</t>
  </si>
  <si>
    <t>A00696</t>
  </si>
  <si>
    <t>A00697</t>
  </si>
  <si>
    <t>A00698</t>
  </si>
  <si>
    <t>A00699</t>
  </si>
  <si>
    <t>A00700</t>
  </si>
  <si>
    <t>A00701</t>
  </si>
  <si>
    <t>A00702</t>
  </si>
  <si>
    <t>A00703</t>
  </si>
  <si>
    <t>A00704</t>
  </si>
  <si>
    <t>A00705</t>
  </si>
  <si>
    <t>A00706</t>
  </si>
  <si>
    <t>A00707</t>
  </si>
  <si>
    <t>A00708</t>
  </si>
  <si>
    <t>A00709</t>
  </si>
  <si>
    <t>A00710</t>
  </si>
  <si>
    <t>A00711</t>
  </si>
  <si>
    <t>A00712</t>
  </si>
  <si>
    <t>A00713</t>
  </si>
  <si>
    <t>A00714</t>
  </si>
  <si>
    <t>A00715</t>
  </si>
  <si>
    <t>A00716</t>
  </si>
  <si>
    <t>A00717</t>
  </si>
  <si>
    <t>A00718</t>
  </si>
  <si>
    <t>A00719</t>
  </si>
  <si>
    <t>A00720</t>
  </si>
  <si>
    <t>A00721</t>
  </si>
  <si>
    <t>A00722</t>
  </si>
  <si>
    <t>A00723</t>
  </si>
  <si>
    <t>A00724</t>
  </si>
  <si>
    <t>A00725</t>
  </si>
  <si>
    <t>A00726</t>
  </si>
  <si>
    <t>A00727</t>
  </si>
  <si>
    <t>A00728</t>
  </si>
  <si>
    <t>A00729</t>
  </si>
  <si>
    <t>A00730</t>
  </si>
  <si>
    <t>A00731</t>
  </si>
  <si>
    <t>A00732</t>
  </si>
  <si>
    <t>A00733</t>
  </si>
  <si>
    <t>A00734</t>
  </si>
  <si>
    <t>A00735</t>
  </si>
  <si>
    <t>A00736</t>
  </si>
  <si>
    <t>A00737</t>
  </si>
  <si>
    <t>A00738</t>
  </si>
  <si>
    <t>A00739</t>
  </si>
  <si>
    <t>A00740</t>
  </si>
  <si>
    <t>A00741</t>
  </si>
  <si>
    <t>A00742</t>
  </si>
  <si>
    <t>A00743</t>
  </si>
  <si>
    <t>A00744</t>
  </si>
  <si>
    <t>A00745</t>
  </si>
  <si>
    <t>A00746</t>
  </si>
  <si>
    <t>A00747</t>
  </si>
  <si>
    <t>A00748</t>
  </si>
  <si>
    <t>A00749</t>
  </si>
  <si>
    <t>A00750</t>
  </si>
  <si>
    <t>A00751</t>
  </si>
  <si>
    <t>A00752</t>
  </si>
  <si>
    <t>A00753</t>
  </si>
  <si>
    <t>A00754</t>
  </si>
  <si>
    <t>A00755</t>
  </si>
  <si>
    <t>A00756</t>
  </si>
  <si>
    <t>A00757</t>
  </si>
  <si>
    <t>A00758</t>
  </si>
  <si>
    <t>A00759</t>
  </si>
  <si>
    <t>A00760</t>
  </si>
  <si>
    <t>A00761</t>
  </si>
  <si>
    <t>A00762</t>
  </si>
  <si>
    <t>A00763</t>
  </si>
  <si>
    <t>A00764</t>
  </si>
  <si>
    <t>A00765</t>
  </si>
  <si>
    <t>A00766</t>
  </si>
  <si>
    <t>A00767</t>
  </si>
  <si>
    <t>A00768</t>
  </si>
  <si>
    <t>A00769</t>
  </si>
  <si>
    <t>A00770</t>
  </si>
  <si>
    <t>A00771</t>
  </si>
  <si>
    <t>A00772</t>
  </si>
  <si>
    <t>A00773</t>
  </si>
  <si>
    <t>A00774</t>
  </si>
  <si>
    <t>A00775</t>
  </si>
  <si>
    <t>A00776</t>
  </si>
  <si>
    <t>A00777</t>
  </si>
  <si>
    <t>A00778</t>
  </si>
  <si>
    <t>A00779</t>
  </si>
  <si>
    <t>A00780</t>
  </si>
  <si>
    <t>A00781</t>
  </si>
  <si>
    <t>A00782</t>
  </si>
  <si>
    <t>A00783</t>
  </si>
  <si>
    <t>A00784</t>
  </si>
  <si>
    <t>A00785</t>
  </si>
  <si>
    <t>A00786</t>
  </si>
  <si>
    <t>A00787</t>
  </si>
  <si>
    <t>A00788</t>
  </si>
  <si>
    <t>A00789</t>
  </si>
  <si>
    <t>A00790</t>
  </si>
  <si>
    <t>A00791</t>
  </si>
  <si>
    <t>A00792</t>
  </si>
  <si>
    <t>A00793</t>
  </si>
  <si>
    <t>A00794</t>
  </si>
  <si>
    <t>A00795</t>
  </si>
  <si>
    <t>A00796</t>
  </si>
  <si>
    <t>A00797</t>
  </si>
  <si>
    <t>A00798</t>
  </si>
  <si>
    <t>A00799</t>
  </si>
  <si>
    <t>A00800</t>
  </si>
  <si>
    <t>A00801</t>
  </si>
  <si>
    <t>A00802</t>
  </si>
  <si>
    <t>A00803</t>
  </si>
  <si>
    <t>A00804</t>
  </si>
  <si>
    <t>A00805</t>
  </si>
  <si>
    <t>A00806</t>
  </si>
  <si>
    <t>A00807</t>
  </si>
  <si>
    <t>A00808</t>
  </si>
  <si>
    <t>A00809</t>
  </si>
  <si>
    <t>A00810</t>
  </si>
  <si>
    <t>A00811</t>
  </si>
  <si>
    <t>A00812</t>
  </si>
  <si>
    <t>A00813</t>
  </si>
  <si>
    <t>A00814</t>
  </si>
  <si>
    <t>A00815</t>
  </si>
  <si>
    <t>A00816</t>
  </si>
  <si>
    <t>A00817</t>
  </si>
  <si>
    <t>A00818</t>
  </si>
  <si>
    <t>A00819</t>
  </si>
  <si>
    <t>A00820</t>
  </si>
  <si>
    <t>A00821</t>
  </si>
  <si>
    <t>A00822</t>
  </si>
  <si>
    <t>A00823</t>
  </si>
  <si>
    <t>A00824</t>
  </si>
  <si>
    <t>A00825</t>
  </si>
  <si>
    <t>A00826</t>
  </si>
  <si>
    <t>A00827</t>
  </si>
  <si>
    <t>A00828</t>
  </si>
  <si>
    <t>A00829</t>
  </si>
  <si>
    <t>A00830</t>
  </si>
  <si>
    <t>A00831</t>
  </si>
  <si>
    <t>A00832</t>
  </si>
  <si>
    <t>A00833</t>
  </si>
  <si>
    <t>A00834</t>
  </si>
  <si>
    <t>A00835</t>
  </si>
  <si>
    <t>A00836</t>
  </si>
  <si>
    <t>A00837</t>
  </si>
  <si>
    <t>A00838</t>
  </si>
  <si>
    <t>A00839</t>
  </si>
  <si>
    <t>A00840</t>
  </si>
  <si>
    <t>A00841</t>
  </si>
  <si>
    <t>A00842</t>
  </si>
  <si>
    <t>A00843</t>
  </si>
  <si>
    <t>A00844</t>
  </si>
  <si>
    <t>A00845</t>
  </si>
  <si>
    <t>A00846</t>
  </si>
  <si>
    <t>A00847</t>
  </si>
  <si>
    <t>A00848</t>
  </si>
  <si>
    <t>A00849</t>
  </si>
  <si>
    <t>A00850</t>
  </si>
  <si>
    <t>A00851</t>
  </si>
  <si>
    <t>A00852</t>
  </si>
  <si>
    <t>A00853</t>
  </si>
  <si>
    <t>A00854</t>
  </si>
  <si>
    <t>A00855</t>
  </si>
  <si>
    <t>A00856</t>
  </si>
  <si>
    <t>A00857</t>
  </si>
  <si>
    <t>A00858</t>
  </si>
  <si>
    <t>A00859</t>
  </si>
  <si>
    <t>A00860</t>
  </si>
  <si>
    <t>A00861</t>
  </si>
  <si>
    <t>A00862</t>
  </si>
  <si>
    <t>A00863</t>
  </si>
  <si>
    <t>A00864</t>
  </si>
  <si>
    <t>A00865</t>
  </si>
  <si>
    <t>A00866</t>
  </si>
  <si>
    <t>A00867</t>
  </si>
  <si>
    <t>A00868</t>
  </si>
  <si>
    <t>A00869</t>
  </si>
  <si>
    <t>A00870</t>
  </si>
  <si>
    <t>A00871</t>
  </si>
  <si>
    <t>A00872</t>
  </si>
  <si>
    <t>A00873</t>
  </si>
  <si>
    <t>A00874</t>
  </si>
  <si>
    <t>A00875</t>
  </si>
  <si>
    <t>A00876</t>
  </si>
  <si>
    <t>A00877</t>
  </si>
  <si>
    <t>A00878</t>
  </si>
  <si>
    <t>A00879</t>
  </si>
  <si>
    <t>A00880</t>
  </si>
  <si>
    <t>A00881</t>
  </si>
  <si>
    <t>A00882</t>
  </si>
  <si>
    <t>A00883</t>
  </si>
  <si>
    <t>A00884</t>
  </si>
  <si>
    <t>A00885</t>
  </si>
  <si>
    <t>A00886</t>
  </si>
  <si>
    <t>A00887</t>
  </si>
  <si>
    <t>A00888</t>
  </si>
  <si>
    <t>A00889</t>
  </si>
  <si>
    <t>A00890</t>
  </si>
  <si>
    <t>A00891</t>
  </si>
  <si>
    <t>A00892</t>
  </si>
  <si>
    <t>A00893</t>
  </si>
  <si>
    <t>A00894</t>
  </si>
  <si>
    <t>A00895</t>
  </si>
  <si>
    <t>A00896</t>
  </si>
  <si>
    <t>A00897</t>
  </si>
  <si>
    <t>A00898</t>
  </si>
  <si>
    <t>A00899</t>
  </si>
  <si>
    <t>A00900</t>
  </si>
  <si>
    <t>A00901</t>
  </si>
  <si>
    <t>A00902</t>
  </si>
  <si>
    <t>A00903</t>
  </si>
  <si>
    <t>A00904</t>
  </si>
  <si>
    <t>A00905</t>
  </si>
  <si>
    <t>A00906</t>
  </si>
  <si>
    <t>A00907</t>
  </si>
  <si>
    <t>A00908</t>
  </si>
  <si>
    <t>A00909</t>
  </si>
  <si>
    <t>A00910</t>
  </si>
  <si>
    <t>A00911</t>
  </si>
  <si>
    <t>A00912</t>
  </si>
  <si>
    <t>A00913</t>
  </si>
  <si>
    <t>A00914</t>
  </si>
  <si>
    <t>A00915</t>
  </si>
  <si>
    <t>A00916</t>
  </si>
  <si>
    <t>A00917</t>
  </si>
  <si>
    <t>A00918</t>
  </si>
  <si>
    <t>A00919</t>
  </si>
  <si>
    <t>A00920</t>
  </si>
  <si>
    <t>A00921</t>
  </si>
  <si>
    <t>A00922</t>
  </si>
  <si>
    <t>A00923</t>
  </si>
  <si>
    <t>A00924</t>
  </si>
  <si>
    <t>A00925</t>
  </si>
  <si>
    <t>A00926</t>
  </si>
  <si>
    <t>A00927</t>
  </si>
  <si>
    <t>A00928</t>
  </si>
  <si>
    <t>A00929</t>
  </si>
  <si>
    <t>A00930</t>
  </si>
  <si>
    <t>A00931</t>
  </si>
  <si>
    <t>A00932</t>
  </si>
  <si>
    <t>A00933</t>
  </si>
  <si>
    <t>A00934</t>
  </si>
  <si>
    <t>A00935</t>
  </si>
  <si>
    <t>A00936</t>
  </si>
  <si>
    <t>A00937</t>
  </si>
  <si>
    <t>A00938</t>
  </si>
  <si>
    <t>A00939</t>
  </si>
  <si>
    <t>A00940</t>
  </si>
  <si>
    <t>A00941</t>
  </si>
  <si>
    <t>A00942</t>
  </si>
  <si>
    <t>A00943</t>
  </si>
  <si>
    <t>A00944</t>
  </si>
  <si>
    <t>A00945</t>
  </si>
  <si>
    <t>A00946</t>
  </si>
  <si>
    <t>A00947</t>
  </si>
  <si>
    <t>A00948</t>
  </si>
  <si>
    <t>A00949</t>
  </si>
  <si>
    <t>A00950</t>
  </si>
  <si>
    <t>A00951</t>
  </si>
  <si>
    <t>A00952</t>
  </si>
  <si>
    <t>A00953</t>
  </si>
  <si>
    <t>A00954</t>
  </si>
  <si>
    <t>A00955</t>
  </si>
  <si>
    <t>A00956</t>
  </si>
  <si>
    <t>A00957</t>
  </si>
  <si>
    <t>A00958</t>
  </si>
  <si>
    <t>A00959</t>
  </si>
  <si>
    <t>A00960</t>
  </si>
  <si>
    <t>A00961</t>
  </si>
  <si>
    <t>A00962</t>
  </si>
  <si>
    <t>A00963</t>
  </si>
  <si>
    <t>A00964</t>
  </si>
  <si>
    <t>A00965</t>
  </si>
  <si>
    <t>A00966</t>
  </si>
  <si>
    <t>A00967</t>
  </si>
  <si>
    <t>A00968</t>
  </si>
  <si>
    <t>A00969</t>
  </si>
  <si>
    <t>A00970</t>
  </si>
  <si>
    <t>A00971</t>
  </si>
  <si>
    <t>A00972</t>
  </si>
  <si>
    <t>A00973</t>
  </si>
  <si>
    <t>A00974</t>
  </si>
  <si>
    <t>A00975</t>
  </si>
  <si>
    <t>A00976</t>
  </si>
  <si>
    <t>A00977</t>
  </si>
  <si>
    <t>A00978</t>
  </si>
  <si>
    <t>A00979</t>
  </si>
  <si>
    <t>A00980</t>
  </si>
  <si>
    <t>A00981</t>
  </si>
  <si>
    <t>A00982</t>
  </si>
  <si>
    <t>A00983</t>
  </si>
  <si>
    <t>A00984</t>
  </si>
  <si>
    <t>A00985</t>
  </si>
  <si>
    <t>A00986</t>
  </si>
  <si>
    <t>A00987</t>
  </si>
  <si>
    <t>A00988</t>
  </si>
  <si>
    <t>A00989</t>
  </si>
  <si>
    <t>A00990</t>
  </si>
  <si>
    <t>A00991</t>
  </si>
  <si>
    <t>A00992</t>
  </si>
  <si>
    <t>A00993</t>
  </si>
  <si>
    <t>A00994</t>
  </si>
  <si>
    <t>A00995</t>
  </si>
  <si>
    <t>A00996</t>
  </si>
  <si>
    <t>A00997</t>
  </si>
  <si>
    <t>A00998</t>
  </si>
  <si>
    <t>A00999</t>
  </si>
  <si>
    <t>A01000</t>
  </si>
  <si>
    <t>A01001</t>
  </si>
  <si>
    <t>A01002</t>
  </si>
  <si>
    <t>A01003</t>
  </si>
  <si>
    <t>A01004</t>
  </si>
  <si>
    <t>A01005</t>
  </si>
  <si>
    <t>A01006</t>
  </si>
  <si>
    <t>A01007</t>
  </si>
  <si>
    <t>A01008</t>
  </si>
  <si>
    <t>A01009</t>
  </si>
  <si>
    <t>A01010</t>
  </si>
  <si>
    <t>A01011</t>
  </si>
  <si>
    <t>A01012</t>
  </si>
  <si>
    <t>A01013</t>
  </si>
  <si>
    <t>A01014</t>
  </si>
  <si>
    <t>A01015</t>
  </si>
  <si>
    <t>A01016</t>
  </si>
  <si>
    <t>A01017</t>
  </si>
  <si>
    <t>A01018</t>
  </si>
  <si>
    <t>A01019</t>
  </si>
  <si>
    <t>A01020</t>
  </si>
  <si>
    <t>A01021</t>
  </si>
  <si>
    <t>A01022</t>
  </si>
  <si>
    <t>A01023</t>
  </si>
  <si>
    <t>A01024</t>
  </si>
  <si>
    <t>A01025</t>
  </si>
  <si>
    <t>A01026</t>
  </si>
  <si>
    <t>A01027</t>
  </si>
  <si>
    <t>A01028</t>
  </si>
  <si>
    <t>A01029</t>
  </si>
  <si>
    <t>A01030</t>
  </si>
  <si>
    <t>A01031</t>
  </si>
  <si>
    <t>A01032</t>
  </si>
  <si>
    <t>A01033</t>
  </si>
  <si>
    <t>A01034</t>
  </si>
  <si>
    <t>A01035</t>
  </si>
  <si>
    <t>A01036</t>
  </si>
  <si>
    <t>A01037</t>
  </si>
  <si>
    <t>A01038</t>
  </si>
  <si>
    <t>A01039</t>
  </si>
  <si>
    <t>A01040</t>
  </si>
  <si>
    <t>A01041</t>
  </si>
  <si>
    <t>A01042</t>
  </si>
  <si>
    <t>A01043</t>
  </si>
  <si>
    <t>A01044</t>
  </si>
  <si>
    <t>A01045</t>
  </si>
  <si>
    <t>A01046</t>
  </si>
  <si>
    <t>A01047</t>
  </si>
  <si>
    <t>A01048</t>
  </si>
  <si>
    <t>A01049</t>
  </si>
  <si>
    <t>A01050</t>
  </si>
  <si>
    <t>A01051</t>
  </si>
  <si>
    <t>A01052</t>
  </si>
  <si>
    <t>A01053</t>
  </si>
  <si>
    <t>A01054</t>
  </si>
  <si>
    <t>A01055</t>
  </si>
  <si>
    <t>A01056</t>
  </si>
  <si>
    <t>A01057</t>
  </si>
  <si>
    <t>A01058</t>
  </si>
  <si>
    <t>A01059</t>
  </si>
  <si>
    <t>A01060</t>
  </si>
  <si>
    <t>A01061</t>
  </si>
  <si>
    <t>A01062</t>
  </si>
  <si>
    <t>A01063</t>
  </si>
  <si>
    <t>A01064</t>
  </si>
  <si>
    <t>A01065</t>
  </si>
  <si>
    <t>A01066</t>
  </si>
  <si>
    <t>A01067</t>
  </si>
  <si>
    <t>A01068</t>
  </si>
  <si>
    <t>A01069</t>
  </si>
  <si>
    <t>A01070</t>
  </si>
  <si>
    <t>A01071</t>
  </si>
  <si>
    <t>A01072</t>
  </si>
  <si>
    <t>A01073</t>
  </si>
  <si>
    <t>A01074</t>
  </si>
  <si>
    <t>A01075</t>
  </si>
  <si>
    <t>A01076</t>
  </si>
  <si>
    <t>A01077</t>
  </si>
  <si>
    <t>A01078</t>
  </si>
  <si>
    <t>A01079</t>
  </si>
  <si>
    <t>A01080</t>
  </si>
  <si>
    <t>A01081</t>
  </si>
  <si>
    <t>A01082</t>
  </si>
  <si>
    <t>A01083</t>
  </si>
  <si>
    <t>A01084</t>
  </si>
  <si>
    <t>A01085</t>
  </si>
  <si>
    <t>A01086</t>
  </si>
  <si>
    <t>A01087</t>
  </si>
  <si>
    <t>A01088</t>
  </si>
  <si>
    <t>A01089</t>
  </si>
  <si>
    <t>A01090</t>
  </si>
  <si>
    <t>A01091</t>
  </si>
  <si>
    <t>A01092</t>
  </si>
  <si>
    <t>A01093</t>
  </si>
  <si>
    <t>A01094</t>
  </si>
  <si>
    <t>A01095</t>
  </si>
  <si>
    <t>A01096</t>
  </si>
  <si>
    <t>A01097</t>
  </si>
  <si>
    <t>A01098</t>
  </si>
  <si>
    <t>A01100</t>
  </si>
  <si>
    <t>LbrRate</t>
  </si>
  <si>
    <t>Get emails with Excel tips, links, and news</t>
  </si>
  <si>
    <t>Fake work order data to use for Excel testing</t>
  </si>
  <si>
    <t>Excel tutorials and tips, with comments and questions</t>
  </si>
  <si>
    <t>Excel Products</t>
  </si>
  <si>
    <t>Excel tools and training, recommended by Debra</t>
  </si>
  <si>
    <t xml:space="preserve"> </t>
  </si>
  <si>
    <t>Row Labels</t>
  </si>
  <si>
    <t>Mon</t>
  </si>
  <si>
    <t>Tue</t>
  </si>
  <si>
    <t>Wed</t>
  </si>
  <si>
    <t>Thu</t>
  </si>
  <si>
    <t>Fri</t>
  </si>
  <si>
    <t>Sat</t>
  </si>
  <si>
    <t>Grand Total</t>
  </si>
  <si>
    <t>Sum of TotalFee</t>
  </si>
  <si>
    <t>Column Labels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</si>
</sst>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&quot;$&quot;#,##0.00;\(&quot;$&quot;#,##0.00\)"/>
    <numFmt numFmtId="165" formatCode="dd\-mmm\-yy"/>
    <numFmt numFmtId="166" formatCode="_(* #,##0_);_(* \(#,##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u/>
      <sz val="11"/>
      <color indexed="12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0" fontId="3" fillId="0" borderId="0" applyNumberFormat="0" applyFill="0" applyBorder="0" applyAlignment="0" applyProtection="0">
      <alignment horizontal="left" indent="1"/>
    </xf>
    <xf numFmtId="0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27">
    <xf numFmtId="0" fontId="0" fillId="0" borderId="0" xfId="0"/>
    <xf numFmtId="0" fontId="0" fillId="0" borderId="0" xfId="0" applyAlignment="1">
      <alignment horizontal="left"/>
    </xf>
    <xf numFmtId="0" fontId="3" fillId="0" borderId="0" xfId="1" applyAlignment="1" applyProtection="1"/>
    <xf numFmtId="0" fontId="3" fillId="0" borderId="0" xfId="1" applyAlignment="1"/>
    <xf numFmtId="0" fontId="5" fillId="0" borderId="0" xfId="0" applyFont="1"/>
    <xf numFmtId="0" fontId="0" fillId="0" borderId="0" xfId="0" applyAlignment="1">
      <alignment horizontal="right"/>
    </xf>
    <xf numFmtId="0" fontId="6" fillId="0" borderId="0" xfId="2" applyAlignment="1" applyProtection="1"/>
    <xf numFmtId="0" fontId="6" fillId="0" borderId="0" xfId="2" applyAlignment="1">
      <alignment horizontal="left"/>
    </xf>
    <xf numFmtId="0" fontId="7" fillId="0" borderId="0" xfId="0" applyFont="1"/>
    <xf numFmtId="0" fontId="0" fillId="0" borderId="0" xfId="0" applyAlignment="1">
      <alignment horizontal="center" vertical="top"/>
    </xf>
    <xf numFmtId="165" fontId="0" fillId="0" borderId="0" xfId="0" applyNumberFormat="1" applyAlignment="1">
      <alignment horizontal="right" wrapText="1"/>
    </xf>
    <xf numFmtId="164" fontId="0" fillId="0" borderId="0" xfId="0" applyNumberFormat="1" applyAlignment="1">
      <alignment horizontal="right"/>
    </xf>
    <xf numFmtId="43" fontId="0" fillId="0" borderId="0" xfId="3" applyFont="1" applyFill="1" applyBorder="1" applyAlignment="1">
      <alignment horizontal="right"/>
    </xf>
    <xf numFmtId="0" fontId="0" fillId="2" borderId="0" xfId="0" applyFill="1"/>
    <xf numFmtId="166" fontId="0" fillId="2" borderId="0" xfId="3" applyNumberFormat="1" applyFont="1" applyFill="1" applyBorder="1" applyAlignment="1">
      <alignment horizontal="right"/>
    </xf>
    <xf numFmtId="43" fontId="0" fillId="2" borderId="0" xfId="3" applyFont="1" applyFill="1" applyBorder="1" applyAlignment="1">
      <alignment horizontal="right"/>
    </xf>
    <xf numFmtId="0" fontId="0" fillId="0" borderId="0" xfId="0" applyAlignment="1">
      <alignment horizontal="left" vertical="top"/>
    </xf>
    <xf numFmtId="43" fontId="0" fillId="0" borderId="0" xfId="3" applyFont="1" applyFill="1" applyBorder="1" applyAlignment="1">
      <alignment horizontal="left" vertical="top"/>
    </xf>
    <xf numFmtId="166" fontId="0" fillId="0" borderId="0" xfId="3" applyNumberFormat="1" applyFont="1" applyFill="1" applyBorder="1" applyAlignment="1">
      <alignment horizontal="left" vertical="top"/>
    </xf>
    <xf numFmtId="0" fontId="0" fillId="0" borderId="0" xfId="0" applyAlignment="1">
      <alignment horizontal="center"/>
    </xf>
    <xf numFmtId="0" fontId="9" fillId="0" borderId="0" xfId="0" applyFont="1"/>
    <xf numFmtId="0" fontId="2" fillId="0" borderId="0" xfId="4" applyFont="1" applyAlignment="1">
      <alignment horizontal="left"/>
    </xf>
    <xf numFmtId="0" fontId="1" fillId="0" borderId="0" xfId="4"/>
    <xf numFmtId="0" fontId="4" fillId="0" borderId="0" xfId="4" applyFont="1" applyAlignment="1">
      <alignment horizontal="left"/>
    </xf>
    <xf numFmtId="0" fontId="1" fillId="0" borderId="0" xfId="4" applyAlignment="1">
      <alignment horizontal="left"/>
    </xf>
    <xf numFmtId="0" fontId="0" fillId="0" borderId="0" xfId="0" pivotButton="1"/>
    <xf numFmtId="0" fontId="0" fillId="0" borderId="0" xfId="0" applyNumberFormat="1"/>
  </cellXfs>
  <cellStyles count="5">
    <cellStyle name="Comma" xfId="3" builtinId="3"/>
    <cellStyle name="Ctx_Hyperlink" xfId="1" xr:uid="{00000000-0005-0000-0000-000000000000}"/>
    <cellStyle name="Hyperlink" xfId="2" builtinId="8"/>
    <cellStyle name="Normal" xfId="0" builtinId="0"/>
    <cellStyle name="Normal 4" xfId="4" xr:uid="{7D0F64F5-605B-407C-90F5-5A92BAAEBBCC}"/>
  </cellStyles>
  <dxfs count="24"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theme="0" tint="-0.14999847407452621"/>
        </patternFill>
      </fill>
    </dxf>
    <dxf>
      <numFmt numFmtId="0" formatCode="General"/>
      <fill>
        <patternFill patternType="solid">
          <fgColor indexed="64"/>
          <bgColor theme="0" tint="-0.14999847407452621"/>
        </patternFill>
      </fill>
    </dxf>
    <dxf>
      <numFmt numFmtId="35" formatCode="_(* #,##0.00_);_(* \(#,##0.00\);_(* &quot;-&quot;??_);_(@_)"/>
      <fill>
        <patternFill patternType="solid">
          <fgColor indexed="64"/>
          <bgColor theme="0" tint="-0.14999847407452621"/>
        </patternFill>
      </fill>
    </dxf>
    <dxf>
      <numFmt numFmtId="35" formatCode="_(* #,##0.00_);_(* \(#,##0.00\);_(* &quot;-&quot;??_);_(@_)"/>
      <fill>
        <patternFill patternType="solid">
          <fgColor indexed="64"/>
          <bgColor theme="0" tint="-0.14999847407452621"/>
        </patternFill>
      </fill>
    </dxf>
    <dxf>
      <fill>
        <patternFill patternType="solid">
          <fgColor indexed="64"/>
          <bgColor theme="0" tint="-0.14999847407452621"/>
        </patternFill>
      </fill>
    </dxf>
    <dxf>
      <numFmt numFmtId="35" formatCode="_(* #,##0.00_);_(* \(#,##0.00\);_(* &quot;-&quot;??_);_(@_)"/>
      <fill>
        <patternFill patternType="solid">
          <fgColor indexed="64"/>
          <bgColor theme="0" tint="-0.14999847407452621"/>
        </patternFill>
      </fill>
    </dxf>
    <dxf>
      <numFmt numFmtId="35" formatCode="_(* #,##0.00_);_(* \(#,##0.00\);_(* &quot;-&quot;??_);_(@_)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solid">
          <fgColor indexed="64"/>
          <bgColor theme="0" tint="-0.14999847407452621"/>
        </patternFill>
      </fill>
    </dxf>
    <dxf>
      <numFmt numFmtId="166" formatCode="_(* #,##0_);_(* \(#,##0\);_(* &quot;-&quot;??_);_(@_)"/>
      <fill>
        <patternFill patternType="solid">
          <fgColor indexed="64"/>
          <bgColor theme="0" tint="-0.14999847407452621"/>
        </patternFill>
      </fill>
      <alignment horizontal="right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alignment horizontal="left" textRotation="0" wrapText="0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contextures.com/index.html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129540</xdr:colOff>
      <xdr:row>0</xdr:row>
      <xdr:rowOff>68580</xdr:rowOff>
    </xdr:from>
    <xdr:ext cx="2152016" cy="377190"/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D59345A-6265-4D3C-82BD-183660FD6F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" y="68580"/>
          <a:ext cx="2152016" cy="377190"/>
        </a:xfrm>
        <a:prstGeom prst="rect">
          <a:avLst/>
        </a:prstGeom>
      </xdr:spPr>
    </xdr:pic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im Miller" refreshedDate="44980.783978935186" createdVersion="8" refreshedVersion="8" minRefreshableVersion="3" recordCount="1000" xr:uid="{71D48A96-3F71-48E4-ADBC-D4C05EECDF27}">
  <cacheSource type="worksheet">
    <worksheetSource name="WorkOrders2"/>
  </cacheSource>
  <cacheFields count="22">
    <cacheField name="WO" numFmtId="0">
      <sharedItems/>
    </cacheField>
    <cacheField name="District" numFmtId="0">
      <sharedItems/>
    </cacheField>
    <cacheField name="LeadTech" numFmtId="0">
      <sharedItems/>
    </cacheField>
    <cacheField name="Service" numFmtId="0">
      <sharedItems/>
    </cacheField>
    <cacheField name="Rush" numFmtId="0">
      <sharedItems containsBlank="1"/>
    </cacheField>
    <cacheField name="ReqDate" numFmtId="165">
      <sharedItems containsSemiMixedTypes="0" containsNonDate="0" containsDate="1" containsString="0" minDate="2020-09-01T00:00:00" maxDate="2021-07-30T00:00:00"/>
    </cacheField>
    <cacheField name="WorkDate" numFmtId="165">
      <sharedItems containsNonDate="0" containsDate="1" containsString="0" containsBlank="1" minDate="2020-09-04T00:00:00" maxDate="2021-07-30T00:00:00"/>
    </cacheField>
    <cacheField name="Techs" numFmtId="0">
      <sharedItems containsSemiMixedTypes="0" containsString="0" containsNumber="1" containsInteger="1" minValue="1" maxValue="3" count="3">
        <n v="2"/>
        <n v="1"/>
        <n v="3"/>
      </sharedItems>
    </cacheField>
    <cacheField name="WtyLbr" numFmtId="164">
      <sharedItems containsBlank="1"/>
    </cacheField>
    <cacheField name="WtyParts" numFmtId="164">
      <sharedItems containsBlank="1"/>
    </cacheField>
    <cacheField name="LbrHrs" numFmtId="43">
      <sharedItems containsString="0" containsBlank="1" containsNumber="1" minValue="0.25" maxValue="8.5"/>
    </cacheField>
    <cacheField name="PartsCost" numFmtId="43">
      <sharedItems containsSemiMixedTypes="0" containsString="0" containsNumber="1" minValue="0.45600000000000002" maxValue="4946"/>
    </cacheField>
    <cacheField name="Payment" numFmtId="0">
      <sharedItems/>
    </cacheField>
    <cacheField name="Wait" numFmtId="166">
      <sharedItems containsMixedTypes="1" containsNumber="1" containsInteger="1" minValue="0" maxValue="164"/>
    </cacheField>
    <cacheField name="LbrRate" numFmtId="0">
      <sharedItems containsSemiMixedTypes="0" containsString="0" containsNumber="1" containsInteger="1" minValue="80" maxValue="195"/>
    </cacheField>
    <cacheField name="LbrCost" numFmtId="43">
      <sharedItems containsSemiMixedTypes="0" containsString="0" containsNumber="1" minValue="0" maxValue="1190"/>
    </cacheField>
    <cacheField name="LbrFee" numFmtId="43">
      <sharedItems containsSemiMixedTypes="0" containsString="0" containsNumber="1" minValue="0" maxValue="1190"/>
    </cacheField>
    <cacheField name="PartsFee" numFmtId="43">
      <sharedItems containsSemiMixedTypes="0" containsString="0" containsNumber="1" minValue="0" maxValue="4946"/>
    </cacheField>
    <cacheField name="TotalCost" numFmtId="43">
      <sharedItems containsSemiMixedTypes="0" containsString="0" containsNumber="1" minValue="7.5" maxValue="6101"/>
    </cacheField>
    <cacheField name="TotalFee" numFmtId="43">
      <sharedItems containsSemiMixedTypes="0" containsString="0" containsNumber="1" minValue="0" maxValue="6101"/>
    </cacheField>
    <cacheField name="ReqDay" numFmtId="0">
      <sharedItems/>
    </cacheField>
    <cacheField name="WorkDay" numFmtId="0">
      <sharedItems count="6">
        <s v="Tue"/>
        <s v="Fri"/>
        <s v="Thu"/>
        <s v="Wed"/>
        <s v="Sat"/>
        <s v="Mon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00">
  <r>
    <s v="A00100"/>
    <s v="North"/>
    <s v="Khan"/>
    <s v="Assess"/>
    <m/>
    <d v="2020-09-01T00:00:00"/>
    <d v="2020-09-15T00:00:00"/>
    <x v="0"/>
    <s v=" "/>
    <m/>
    <n v="0.5"/>
    <n v="360"/>
    <s v="Account"/>
    <n v="14"/>
    <n v="140"/>
    <n v="70"/>
    <n v="70"/>
    <n v="360"/>
    <n v="430"/>
    <n v="430"/>
    <s v="Tue"/>
    <x v="0"/>
  </r>
  <r>
    <s v="A00101"/>
    <s v="South"/>
    <s v="Lopez"/>
    <s v="Replace"/>
    <m/>
    <d v="2020-09-01T00:00:00"/>
    <d v="2020-09-04T00:00:00"/>
    <x v="1"/>
    <m/>
    <m/>
    <n v="0.5"/>
    <n v="90.041600000000003"/>
    <s v="Account"/>
    <n v="3"/>
    <n v="80"/>
    <n v="40"/>
    <n v="40"/>
    <n v="90.041600000000003"/>
    <n v="130.04160000000002"/>
    <n v="130.04160000000002"/>
    <s v="Tue"/>
    <x v="1"/>
  </r>
  <r>
    <s v="A00102"/>
    <s v="Central"/>
    <s v="Cartier"/>
    <s v="Deliver"/>
    <m/>
    <d v="2020-09-01T00:00:00"/>
    <d v="2020-09-17T00:00:00"/>
    <x v="1"/>
    <m/>
    <m/>
    <n v="0.25"/>
    <n v="120"/>
    <s v="P.O."/>
    <n v="16"/>
    <n v="80"/>
    <n v="20"/>
    <n v="20"/>
    <n v="120"/>
    <n v="140"/>
    <n v="140"/>
    <s v="Tue"/>
    <x v="2"/>
  </r>
  <r>
    <s v="A00103"/>
    <s v="South"/>
    <s v="Lopez"/>
    <s v="Deliver"/>
    <m/>
    <d v="2020-09-01T00:00:00"/>
    <d v="2020-09-17T00:00:00"/>
    <x v="1"/>
    <m/>
    <m/>
    <n v="0.25"/>
    <n v="16.25"/>
    <s v="Account"/>
    <n v="16"/>
    <n v="80"/>
    <n v="20"/>
    <n v="20"/>
    <n v="16.25"/>
    <n v="36.25"/>
    <n v="36.25"/>
    <s v="Tue"/>
    <x v="2"/>
  </r>
  <r>
    <s v="A00104"/>
    <s v="Northwest"/>
    <s v="Cartier"/>
    <s v="Deliver"/>
    <s v="Yes"/>
    <d v="2020-09-01T00:00:00"/>
    <d v="2020-09-17T00:00:00"/>
    <x v="1"/>
    <m/>
    <m/>
    <n v="0.25"/>
    <n v="45.237400000000001"/>
    <s v="Account"/>
    <n v="16"/>
    <n v="80"/>
    <n v="20"/>
    <n v="20"/>
    <n v="45.237400000000001"/>
    <n v="65.237400000000008"/>
    <n v="65.237400000000008"/>
    <s v="Tue"/>
    <x v="2"/>
  </r>
  <r>
    <s v="A00105"/>
    <s v="South"/>
    <s v="Lopez"/>
    <s v="Assess"/>
    <m/>
    <d v="2020-09-01T00:00:00"/>
    <d v="2020-09-15T00:00:00"/>
    <x v="1"/>
    <m/>
    <m/>
    <n v="0.25"/>
    <n v="97.626300000000001"/>
    <s v="Account"/>
    <n v="14"/>
    <n v="80"/>
    <n v="20"/>
    <n v="20"/>
    <n v="97.626300000000001"/>
    <n v="117.6263"/>
    <n v="117.6263"/>
    <s v="Tue"/>
    <x v="0"/>
  </r>
  <r>
    <s v="A00106"/>
    <s v="Central"/>
    <s v="Cartier"/>
    <s v="Assess"/>
    <m/>
    <d v="2020-09-02T00:00:00"/>
    <d v="2020-09-16T00:00:00"/>
    <x v="0"/>
    <m/>
    <m/>
    <n v="0.25"/>
    <n v="29.13"/>
    <s v="Account"/>
    <n v="14"/>
    <n v="140"/>
    <n v="35"/>
    <n v="35"/>
    <n v="29.13"/>
    <n v="64.13"/>
    <n v="64.13"/>
    <s v="Wed"/>
    <x v="3"/>
  </r>
  <r>
    <s v="A00107"/>
    <s v="South"/>
    <s v="Lopez"/>
    <s v="Replace"/>
    <m/>
    <d v="2020-09-02T00:00:00"/>
    <d v="2020-10-02T00:00:00"/>
    <x v="1"/>
    <m/>
    <m/>
    <n v="0.75"/>
    <n v="35.1"/>
    <s v="Account"/>
    <n v="30"/>
    <n v="80"/>
    <n v="60"/>
    <n v="60"/>
    <n v="35.1"/>
    <n v="95.1"/>
    <n v="95.1"/>
    <s v="Wed"/>
    <x v="1"/>
  </r>
  <r>
    <s v="A00108"/>
    <s v="Northwest"/>
    <s v="Burton"/>
    <s v="Deliver"/>
    <m/>
    <d v="2020-09-02T00:00:00"/>
    <d v="2020-10-01T00:00:00"/>
    <x v="1"/>
    <m/>
    <m/>
    <n v="0.25"/>
    <n v="76.7"/>
    <s v="C.O.D."/>
    <n v="29"/>
    <n v="80"/>
    <n v="20"/>
    <n v="20"/>
    <n v="76.7"/>
    <n v="96.7"/>
    <n v="96.7"/>
    <s v="Wed"/>
    <x v="2"/>
  </r>
  <r>
    <s v="A00109"/>
    <s v="Central"/>
    <s v="Khan"/>
    <s v="Repair"/>
    <s v="Yes"/>
    <d v="2020-09-02T00:00:00"/>
    <d v="2020-10-06T00:00:00"/>
    <x v="1"/>
    <m/>
    <m/>
    <n v="1.5"/>
    <n v="374.07940000000002"/>
    <s v="C.O.D."/>
    <n v="34"/>
    <n v="80"/>
    <n v="120"/>
    <n v="120"/>
    <n v="374.07940000000002"/>
    <n v="494.07940000000002"/>
    <n v="494.07940000000002"/>
    <s v="Wed"/>
    <x v="0"/>
  </r>
  <r>
    <s v="A00110"/>
    <s v="West"/>
    <s v="Burton"/>
    <s v="Replace"/>
    <m/>
    <d v="2020-09-02T00:00:00"/>
    <d v="2020-12-08T00:00:00"/>
    <x v="0"/>
    <m/>
    <m/>
    <n v="4.75"/>
    <n v="832.15830000000005"/>
    <s v="Account"/>
    <n v="97"/>
    <n v="140"/>
    <n v="665"/>
    <n v="665"/>
    <n v="832.15830000000005"/>
    <n v="1497.1583000000001"/>
    <n v="1497.1583000000001"/>
    <s v="Wed"/>
    <x v="0"/>
  </r>
  <r>
    <s v="A00111"/>
    <s v="South"/>
    <s v="Lopez"/>
    <s v="Deliver"/>
    <s v="Yes"/>
    <d v="2020-09-03T00:00:00"/>
    <d v="2020-09-23T00:00:00"/>
    <x v="1"/>
    <m/>
    <m/>
    <n v="0.25"/>
    <n v="70.212999999999994"/>
    <s v="Account"/>
    <n v="20"/>
    <n v="80"/>
    <n v="20"/>
    <n v="20"/>
    <n v="70.212999999999994"/>
    <n v="90.212999999999994"/>
    <n v="90.212999999999994"/>
    <s v="Thu"/>
    <x v="3"/>
  </r>
  <r>
    <s v="A00112"/>
    <s v="West"/>
    <s v="Burton"/>
    <s v="Assess"/>
    <m/>
    <d v="2020-09-04T00:00:00"/>
    <d v="2020-09-30T00:00:00"/>
    <x v="1"/>
    <m/>
    <m/>
    <n v="0.5"/>
    <n v="150"/>
    <s v="P.O."/>
    <n v="26"/>
    <n v="80"/>
    <n v="40"/>
    <n v="40"/>
    <n v="150"/>
    <n v="190"/>
    <n v="190"/>
    <s v="Fri"/>
    <x v="3"/>
  </r>
  <r>
    <s v="A00113"/>
    <s v="Central"/>
    <s v="Michner"/>
    <s v="Assess"/>
    <m/>
    <d v="2020-09-04T00:00:00"/>
    <d v="2020-10-24T00:00:00"/>
    <x v="0"/>
    <m/>
    <m/>
    <n v="1.5"/>
    <n v="275"/>
    <s v="C.O.D."/>
    <n v="50"/>
    <n v="140"/>
    <n v="210"/>
    <n v="210"/>
    <n v="275"/>
    <n v="485"/>
    <n v="485"/>
    <s v="Fri"/>
    <x v="4"/>
  </r>
  <r>
    <s v="A00114"/>
    <s v="Northwest"/>
    <s v="Khan"/>
    <s v="Replace"/>
    <s v="Yes"/>
    <d v="2020-09-04T00:00:00"/>
    <d v="2020-11-10T00:00:00"/>
    <x v="1"/>
    <m/>
    <m/>
    <n v="0.75"/>
    <n v="938"/>
    <s v="C.O.D."/>
    <n v="67"/>
    <n v="80"/>
    <n v="60"/>
    <n v="60"/>
    <n v="938"/>
    <n v="998"/>
    <n v="998"/>
    <s v="Fri"/>
    <x v="0"/>
  </r>
  <r>
    <s v="A00115"/>
    <s v="South"/>
    <s v="Lopez"/>
    <s v="Assess"/>
    <m/>
    <d v="2020-09-05T00:00:00"/>
    <d v="2020-09-21T00:00:00"/>
    <x v="1"/>
    <m/>
    <m/>
    <n v="0.25"/>
    <n v="61.249699999999997"/>
    <s v="Account"/>
    <n v="16"/>
    <n v="80"/>
    <n v="20"/>
    <n v="20"/>
    <n v="61.249699999999997"/>
    <n v="81.24969999999999"/>
    <n v="81.24969999999999"/>
    <s v="Sat"/>
    <x v="5"/>
  </r>
  <r>
    <s v="A00116"/>
    <s v="West"/>
    <s v="Burton"/>
    <s v="Assess"/>
    <m/>
    <d v="2020-09-05T00:00:00"/>
    <d v="2020-09-22T00:00:00"/>
    <x v="1"/>
    <m/>
    <m/>
    <n v="1.5"/>
    <n v="48"/>
    <s v="C.O.D."/>
    <n v="17"/>
    <n v="80"/>
    <n v="120"/>
    <n v="120"/>
    <n v="48"/>
    <n v="168"/>
    <n v="168"/>
    <s v="Sat"/>
    <x v="0"/>
  </r>
  <r>
    <s v="A00117"/>
    <s v="Northwest"/>
    <s v="Burton"/>
    <s v="Assess"/>
    <m/>
    <d v="2020-09-07T00:00:00"/>
    <d v="2020-09-10T00:00:00"/>
    <x v="0"/>
    <m/>
    <m/>
    <n v="0.25"/>
    <n v="204.28399999999999"/>
    <s v="Account"/>
    <n v="3"/>
    <n v="140"/>
    <n v="35"/>
    <n v="35"/>
    <n v="204.28399999999999"/>
    <n v="239.28399999999999"/>
    <n v="239.28399999999999"/>
    <s v="Mon"/>
    <x v="2"/>
  </r>
  <r>
    <s v="A00118"/>
    <s v="Northwest"/>
    <s v="Cartier"/>
    <s v="Replace"/>
    <m/>
    <d v="2020-09-08T00:00:00"/>
    <d v="2020-09-15T00:00:00"/>
    <x v="0"/>
    <m/>
    <m/>
    <n v="0.5"/>
    <n v="240"/>
    <s v="Account"/>
    <n v="7"/>
    <n v="140"/>
    <n v="70"/>
    <n v="70"/>
    <n v="240"/>
    <n v="310"/>
    <n v="310"/>
    <s v="Tue"/>
    <x v="0"/>
  </r>
  <r>
    <s v="A00119"/>
    <s v="Southeast"/>
    <s v="Khan"/>
    <s v="Replace"/>
    <m/>
    <d v="2020-09-08T00:00:00"/>
    <d v="2020-09-17T00:00:00"/>
    <x v="0"/>
    <m/>
    <m/>
    <n v="0.5"/>
    <n v="120"/>
    <s v="Account"/>
    <n v="9"/>
    <n v="140"/>
    <n v="70"/>
    <n v="70"/>
    <n v="120"/>
    <n v="190"/>
    <n v="190"/>
    <s v="Tue"/>
    <x v="2"/>
  </r>
  <r>
    <s v="A00120"/>
    <s v="Central"/>
    <s v="Cartier"/>
    <s v="Repair"/>
    <m/>
    <d v="2020-09-08T00:00:00"/>
    <d v="2020-09-21T00:00:00"/>
    <x v="1"/>
    <m/>
    <m/>
    <n v="1.75"/>
    <n v="475"/>
    <s v="Account"/>
    <n v="13"/>
    <n v="80"/>
    <n v="140"/>
    <n v="140"/>
    <n v="475"/>
    <n v="615"/>
    <n v="615"/>
    <s v="Tue"/>
    <x v="5"/>
  </r>
  <r>
    <s v="A00121"/>
    <s v="Southeast"/>
    <s v="Khan"/>
    <s v="Replace"/>
    <m/>
    <d v="2020-09-08T00:00:00"/>
    <d v="2020-09-22T00:00:00"/>
    <x v="1"/>
    <m/>
    <m/>
    <n v="1.75"/>
    <n v="341"/>
    <s v="C.O.D."/>
    <n v="14"/>
    <n v="80"/>
    <n v="140"/>
    <n v="140"/>
    <n v="341"/>
    <n v="481"/>
    <n v="481"/>
    <s v="Tue"/>
    <x v="0"/>
  </r>
  <r>
    <s v="A00122"/>
    <s v="Northwest"/>
    <s v="Khan"/>
    <s v="Assess"/>
    <m/>
    <d v="2020-09-08T00:00:00"/>
    <d v="2020-10-28T00:00:00"/>
    <x v="1"/>
    <m/>
    <m/>
    <n v="0.75"/>
    <n v="61.180599999999998"/>
    <s v="C.O.D."/>
    <n v="50"/>
    <n v="80"/>
    <n v="60"/>
    <n v="60"/>
    <n v="61.180599999999998"/>
    <n v="121.1806"/>
    <n v="121.1806"/>
    <s v="Tue"/>
    <x v="3"/>
  </r>
  <r>
    <s v="A00123"/>
    <s v="South"/>
    <s v="Lopez"/>
    <s v="Replace"/>
    <m/>
    <d v="2020-09-08T00:00:00"/>
    <d v="2020-11-17T00:00:00"/>
    <x v="1"/>
    <m/>
    <m/>
    <n v="0.5"/>
    <n v="155.3931"/>
    <s v="Account"/>
    <n v="70"/>
    <n v="80"/>
    <n v="40"/>
    <n v="40"/>
    <n v="155.3931"/>
    <n v="195.3931"/>
    <n v="195.3931"/>
    <s v="Tue"/>
    <x v="0"/>
  </r>
  <r>
    <s v="A00124"/>
    <s v="Northwest"/>
    <s v="Michner"/>
    <s v="Replace"/>
    <s v="Yes"/>
    <d v="2020-09-09T00:00:00"/>
    <d v="2020-09-24T00:00:00"/>
    <x v="0"/>
    <m/>
    <m/>
    <n v="0.5"/>
    <n v="204.28399999999999"/>
    <s v="C.O.D."/>
    <n v="15"/>
    <n v="140"/>
    <n v="70"/>
    <n v="70"/>
    <n v="204.28399999999999"/>
    <n v="274.28399999999999"/>
    <n v="274.28399999999999"/>
    <s v="Wed"/>
    <x v="2"/>
  </r>
  <r>
    <s v="A00125"/>
    <s v="South"/>
    <s v="Lopez"/>
    <s v="Assess"/>
    <m/>
    <d v="2020-09-09T00:00:00"/>
    <d v="2020-09-29T00:00:00"/>
    <x v="1"/>
    <m/>
    <m/>
    <n v="0.5"/>
    <n v="37.917400000000001"/>
    <s v="Account"/>
    <n v="20"/>
    <n v="80"/>
    <n v="40"/>
    <n v="40"/>
    <n v="37.917400000000001"/>
    <n v="77.917400000000001"/>
    <n v="77.917400000000001"/>
    <s v="Wed"/>
    <x v="0"/>
  </r>
  <r>
    <s v="A00126"/>
    <s v="Northwest"/>
    <s v="Burton"/>
    <s v="Deliver"/>
    <s v="Yes"/>
    <d v="2020-09-09T00:00:00"/>
    <d v="2020-09-29T00:00:00"/>
    <x v="1"/>
    <m/>
    <m/>
    <n v="0.25"/>
    <n v="88.405699999999996"/>
    <s v="Account"/>
    <n v="20"/>
    <n v="80"/>
    <n v="20"/>
    <n v="20"/>
    <n v="88.405699999999996"/>
    <n v="108.4057"/>
    <n v="108.4057"/>
    <s v="Wed"/>
    <x v="0"/>
  </r>
  <r>
    <s v="A00127"/>
    <s v="South"/>
    <s v="Lopez"/>
    <s v="Deliver"/>
    <m/>
    <d v="2020-09-09T00:00:00"/>
    <d v="2020-09-29T00:00:00"/>
    <x v="1"/>
    <m/>
    <m/>
    <n v="0.25"/>
    <n v="202.28639999999999"/>
    <s v="Account"/>
    <n v="20"/>
    <n v="80"/>
    <n v="20"/>
    <n v="20"/>
    <n v="202.28639999999999"/>
    <n v="222.28639999999999"/>
    <n v="222.28639999999999"/>
    <s v="Wed"/>
    <x v="0"/>
  </r>
  <r>
    <s v="A00128"/>
    <s v="West"/>
    <s v="Khan"/>
    <s v="Assess"/>
    <m/>
    <d v="2020-09-10T00:00:00"/>
    <d v="2020-09-28T00:00:00"/>
    <x v="1"/>
    <m/>
    <m/>
    <n v="0.5"/>
    <n v="120"/>
    <s v="P.O."/>
    <n v="18"/>
    <n v="80"/>
    <n v="40"/>
    <n v="40"/>
    <n v="120"/>
    <n v="160"/>
    <n v="160"/>
    <s v="Thu"/>
    <x v="5"/>
  </r>
  <r>
    <s v="A00129"/>
    <s v="Northwest"/>
    <s v="Michner"/>
    <s v="Deliver"/>
    <m/>
    <d v="2020-09-11T00:00:00"/>
    <d v="2020-09-14T00:00:00"/>
    <x v="1"/>
    <m/>
    <m/>
    <n v="0.25"/>
    <n v="120"/>
    <s v="Account"/>
    <n v="3"/>
    <n v="80"/>
    <n v="20"/>
    <n v="20"/>
    <n v="120"/>
    <n v="140"/>
    <n v="140"/>
    <s v="Fri"/>
    <x v="5"/>
  </r>
  <r>
    <s v="A00130"/>
    <s v="Southwest"/>
    <s v="Cartier"/>
    <s v="Replace"/>
    <m/>
    <d v="2020-09-11T00:00:00"/>
    <d v="2020-09-15T00:00:00"/>
    <x v="0"/>
    <m/>
    <m/>
    <n v="0.5"/>
    <n v="535.62480000000005"/>
    <s v="C.O.D."/>
    <n v="4"/>
    <n v="140"/>
    <n v="70"/>
    <n v="70"/>
    <n v="535.62480000000005"/>
    <n v="605.62480000000005"/>
    <n v="605.62480000000005"/>
    <s v="Fri"/>
    <x v="0"/>
  </r>
  <r>
    <s v="A00131"/>
    <s v="Northwest"/>
    <s v="Khan"/>
    <s v="Assess"/>
    <m/>
    <d v="2020-09-11T00:00:00"/>
    <d v="2020-09-23T00:00:00"/>
    <x v="0"/>
    <m/>
    <m/>
    <n v="0.25"/>
    <n v="24.63"/>
    <s v="Account"/>
    <n v="12"/>
    <n v="140"/>
    <n v="35"/>
    <n v="35"/>
    <n v="24.63"/>
    <n v="59.629999999999995"/>
    <n v="59.629999999999995"/>
    <s v="Fri"/>
    <x v="3"/>
  </r>
  <r>
    <s v="A00132"/>
    <s v="Northwest"/>
    <s v="Khan"/>
    <s v="Replace"/>
    <m/>
    <d v="2020-09-11T00:00:00"/>
    <d v="2020-09-26T00:00:00"/>
    <x v="0"/>
    <m/>
    <m/>
    <n v="0.5"/>
    <n v="43.26"/>
    <s v="Account"/>
    <n v="15"/>
    <n v="140"/>
    <n v="70"/>
    <n v="70"/>
    <n v="43.26"/>
    <n v="113.25999999999999"/>
    <n v="113.25999999999999"/>
    <s v="Fri"/>
    <x v="4"/>
  </r>
  <r>
    <s v="A00133"/>
    <s v="West"/>
    <s v="Khan"/>
    <s v="Assess"/>
    <m/>
    <d v="2020-09-11T00:00:00"/>
    <d v="2020-10-06T00:00:00"/>
    <x v="1"/>
    <m/>
    <m/>
    <n v="0.25"/>
    <n v="21.33"/>
    <s v="Account"/>
    <n v="25"/>
    <n v="80"/>
    <n v="20"/>
    <n v="20"/>
    <n v="21.33"/>
    <n v="41.33"/>
    <n v="41.33"/>
    <s v="Fri"/>
    <x v="0"/>
  </r>
  <r>
    <s v="A00134"/>
    <s v="West"/>
    <s v="Khan"/>
    <s v="Replace"/>
    <m/>
    <d v="2020-09-12T00:00:00"/>
    <d v="2020-09-28T00:00:00"/>
    <x v="1"/>
    <m/>
    <m/>
    <n v="1"/>
    <n v="0.45600000000000002"/>
    <s v="C.O.D."/>
    <n v="16"/>
    <n v="80"/>
    <n v="80"/>
    <n v="80"/>
    <n v="0.45600000000000002"/>
    <n v="80.456000000000003"/>
    <n v="80.456000000000003"/>
    <s v="Sat"/>
    <x v="5"/>
  </r>
  <r>
    <s v="A00135"/>
    <s v="Northwest"/>
    <s v="Khan"/>
    <s v="Assess"/>
    <m/>
    <d v="2020-09-14T00:00:00"/>
    <d v="2020-09-24T00:00:00"/>
    <x v="0"/>
    <m/>
    <m/>
    <n v="0.25"/>
    <n v="126.62309999999999"/>
    <s v="C.O.D."/>
    <n v="10"/>
    <n v="140"/>
    <n v="35"/>
    <n v="35"/>
    <n v="126.62309999999999"/>
    <n v="161.62309999999999"/>
    <n v="161.62309999999999"/>
    <s v="Mon"/>
    <x v="2"/>
  </r>
  <r>
    <s v="A00136"/>
    <s v="West"/>
    <s v="Khan"/>
    <s v="Replace"/>
    <m/>
    <d v="2020-09-14T00:00:00"/>
    <d v="2020-09-28T00:00:00"/>
    <x v="1"/>
    <m/>
    <m/>
    <n v="1.5"/>
    <n v="251.0033"/>
    <s v="Account"/>
    <n v="14"/>
    <n v="80"/>
    <n v="120"/>
    <n v="120"/>
    <n v="251.0033"/>
    <n v="371.00329999999997"/>
    <n v="371.00329999999997"/>
    <s v="Mon"/>
    <x v="5"/>
  </r>
  <r>
    <s v="A00137"/>
    <s v="Southeast"/>
    <s v="Cartier"/>
    <s v="Assess"/>
    <s v="Yes"/>
    <d v="2020-09-14T00:00:00"/>
    <d v="2020-10-05T00:00:00"/>
    <x v="1"/>
    <m/>
    <m/>
    <n v="0.5"/>
    <n v="395.28"/>
    <s v="P.O."/>
    <n v="21"/>
    <n v="80"/>
    <n v="40"/>
    <n v="40"/>
    <n v="395.28"/>
    <n v="435.28"/>
    <n v="435.28"/>
    <s v="Mon"/>
    <x v="5"/>
  </r>
  <r>
    <s v="A00138"/>
    <s v="Northwest"/>
    <s v="Michner"/>
    <s v="Deliver"/>
    <s v="Yes"/>
    <d v="2020-09-14T00:00:00"/>
    <d v="2020-10-07T00:00:00"/>
    <x v="1"/>
    <m/>
    <m/>
    <n v="0.25"/>
    <n v="36"/>
    <s v="Account"/>
    <n v="23"/>
    <n v="80"/>
    <n v="20"/>
    <n v="20"/>
    <n v="36"/>
    <n v="56"/>
    <n v="56"/>
    <s v="Mon"/>
    <x v="3"/>
  </r>
  <r>
    <s v="A00139"/>
    <s v="South"/>
    <s v="Lopez"/>
    <s v="Assess"/>
    <m/>
    <d v="2020-09-14T00:00:00"/>
    <d v="2020-11-23T00:00:00"/>
    <x v="1"/>
    <m/>
    <m/>
    <n v="1.75"/>
    <n v="510.67529999999999"/>
    <s v="P.O."/>
    <n v="70"/>
    <n v="80"/>
    <n v="140"/>
    <n v="140"/>
    <n v="510.67529999999999"/>
    <n v="650.67529999999999"/>
    <n v="650.67529999999999"/>
    <s v="Mon"/>
    <x v="5"/>
  </r>
  <r>
    <s v="A00140"/>
    <s v="Northwest"/>
    <s v="Michner"/>
    <s v="Replace"/>
    <m/>
    <d v="2020-09-15T00:00:00"/>
    <d v="2020-10-07T00:00:00"/>
    <x v="0"/>
    <m/>
    <m/>
    <n v="0.5"/>
    <n v="42.66"/>
    <s v="Account"/>
    <n v="22"/>
    <n v="140"/>
    <n v="70"/>
    <n v="70"/>
    <n v="42.66"/>
    <n v="112.66"/>
    <n v="112.66"/>
    <s v="Tue"/>
    <x v="3"/>
  </r>
  <r>
    <s v="A00141"/>
    <s v="West"/>
    <s v="Khan"/>
    <s v="Replace"/>
    <m/>
    <d v="2020-09-16T00:00:00"/>
    <d v="2020-09-28T00:00:00"/>
    <x v="1"/>
    <m/>
    <m/>
    <n v="1"/>
    <n v="5.4720000000000004"/>
    <s v="C.O.D."/>
    <n v="12"/>
    <n v="80"/>
    <n v="80"/>
    <n v="80"/>
    <n v="5.4720000000000004"/>
    <n v="85.471999999999994"/>
    <n v="85.471999999999994"/>
    <s v="Wed"/>
    <x v="5"/>
  </r>
  <r>
    <s v="A00142"/>
    <s v="Northwest"/>
    <s v="Khan"/>
    <s v="Assess"/>
    <s v="Yes"/>
    <d v="2020-09-16T00:00:00"/>
    <d v="2020-09-28T00:00:00"/>
    <x v="1"/>
    <m/>
    <m/>
    <n v="0.25"/>
    <n v="45.237400000000001"/>
    <s v="Account"/>
    <n v="12"/>
    <n v="80"/>
    <n v="20"/>
    <n v="20"/>
    <n v="45.237400000000001"/>
    <n v="65.237400000000008"/>
    <n v="65.237400000000008"/>
    <s v="Wed"/>
    <x v="5"/>
  </r>
  <r>
    <s v="A00143"/>
    <s v="Northwest"/>
    <s v="Burton"/>
    <s v="Assess"/>
    <m/>
    <d v="2020-09-16T00:00:00"/>
    <d v="2020-10-01T00:00:00"/>
    <x v="0"/>
    <m/>
    <m/>
    <n v="0.75"/>
    <n v="199.452"/>
    <s v="C.O.D."/>
    <n v="15"/>
    <n v="140"/>
    <n v="105"/>
    <n v="105"/>
    <n v="199.452"/>
    <n v="304.452"/>
    <n v="304.452"/>
    <s v="Wed"/>
    <x v="2"/>
  </r>
  <r>
    <s v="A00144"/>
    <s v="Southeast"/>
    <s v="Burton"/>
    <s v="Assess"/>
    <m/>
    <d v="2020-09-16T00:00:00"/>
    <d v="2020-10-05T00:00:00"/>
    <x v="0"/>
    <m/>
    <m/>
    <n v="0.5"/>
    <n v="144"/>
    <s v="C.O.D."/>
    <n v="19"/>
    <n v="140"/>
    <n v="70"/>
    <n v="70"/>
    <n v="144"/>
    <n v="214"/>
    <n v="214"/>
    <s v="Wed"/>
    <x v="5"/>
  </r>
  <r>
    <s v="A00145"/>
    <s v="Southeast"/>
    <s v="Burton"/>
    <s v="Deliver"/>
    <m/>
    <d v="2020-09-17T00:00:00"/>
    <d v="2020-10-06T00:00:00"/>
    <x v="1"/>
    <m/>
    <m/>
    <n v="0.25"/>
    <n v="6.2160000000000002"/>
    <s v="C.O.D."/>
    <n v="19"/>
    <n v="80"/>
    <n v="20"/>
    <n v="20"/>
    <n v="6.2160000000000002"/>
    <n v="26.216000000000001"/>
    <n v="26.216000000000001"/>
    <s v="Thu"/>
    <x v="0"/>
  </r>
  <r>
    <s v="A00146"/>
    <s v="Northwest"/>
    <s v="Michner"/>
    <s v="Replace"/>
    <m/>
    <d v="2020-09-17T00:00:00"/>
    <d v="2020-10-12T00:00:00"/>
    <x v="0"/>
    <m/>
    <m/>
    <n v="1"/>
    <n v="36"/>
    <s v="Account"/>
    <n v="25"/>
    <n v="140"/>
    <n v="140"/>
    <n v="140"/>
    <n v="36"/>
    <n v="176"/>
    <n v="176"/>
    <s v="Thu"/>
    <x v="5"/>
  </r>
  <r>
    <s v="A00147"/>
    <s v="Central"/>
    <s v="Cartier"/>
    <s v="Assess"/>
    <m/>
    <d v="2020-09-17T00:00:00"/>
    <d v="2020-10-12T00:00:00"/>
    <x v="0"/>
    <m/>
    <m/>
    <n v="0.75"/>
    <n v="40"/>
    <s v="C.O.D."/>
    <n v="25"/>
    <n v="140"/>
    <n v="105"/>
    <n v="105"/>
    <n v="40"/>
    <n v="145"/>
    <n v="145"/>
    <s v="Thu"/>
    <x v="5"/>
  </r>
  <r>
    <s v="A00148"/>
    <s v="South"/>
    <s v="Lopez"/>
    <s v="Assess"/>
    <m/>
    <d v="2020-09-17T00:00:00"/>
    <d v="2020-11-17T00:00:00"/>
    <x v="1"/>
    <m/>
    <m/>
    <n v="0.25"/>
    <n v="87.581299999999999"/>
    <s v="Account"/>
    <n v="61"/>
    <n v="80"/>
    <n v="20"/>
    <n v="20"/>
    <n v="87.581299999999999"/>
    <n v="107.5813"/>
    <n v="107.5813"/>
    <s v="Thu"/>
    <x v="0"/>
  </r>
  <r>
    <s v="A00149"/>
    <s v="West"/>
    <s v="Khan"/>
    <s v="Replace"/>
    <m/>
    <d v="2020-09-21T00:00:00"/>
    <d v="2020-09-28T00:00:00"/>
    <x v="1"/>
    <m/>
    <m/>
    <n v="0.5"/>
    <n v="30"/>
    <s v="C.O.D."/>
    <n v="7"/>
    <n v="80"/>
    <n v="40"/>
    <n v="40"/>
    <n v="30"/>
    <n v="70"/>
    <n v="70"/>
    <s v="Mon"/>
    <x v="5"/>
  </r>
  <r>
    <s v="A00150"/>
    <s v="Southeast"/>
    <s v="Michner"/>
    <s v="Deliver"/>
    <m/>
    <d v="2020-09-21T00:00:00"/>
    <d v="2020-10-19T00:00:00"/>
    <x v="1"/>
    <m/>
    <m/>
    <n v="0.25"/>
    <n v="144"/>
    <s v="P.O."/>
    <n v="28"/>
    <n v="80"/>
    <n v="20"/>
    <n v="20"/>
    <n v="144"/>
    <n v="164"/>
    <n v="164"/>
    <s v="Mon"/>
    <x v="5"/>
  </r>
  <r>
    <s v="A00151"/>
    <s v="West"/>
    <s v="Khan"/>
    <s v="Replace"/>
    <s v="Yes"/>
    <d v="2020-09-21T00:00:00"/>
    <d v="2020-11-04T00:00:00"/>
    <x v="1"/>
    <m/>
    <m/>
    <n v="0.75"/>
    <n v="297.51229999999998"/>
    <s v="Account"/>
    <n v="44"/>
    <n v="80"/>
    <n v="60"/>
    <n v="60"/>
    <n v="297.51229999999998"/>
    <n v="357.51229999999998"/>
    <n v="357.51229999999998"/>
    <s v="Mon"/>
    <x v="3"/>
  </r>
  <r>
    <s v="A00152"/>
    <s v="West"/>
    <s v="Michner"/>
    <s v="Assess"/>
    <m/>
    <d v="2020-09-21T00:00:00"/>
    <d v="2020-11-25T00:00:00"/>
    <x v="1"/>
    <m/>
    <m/>
    <n v="0.5"/>
    <n v="64.171000000000006"/>
    <s v="P.O."/>
    <n v="65"/>
    <n v="80"/>
    <n v="40"/>
    <n v="40"/>
    <n v="64.171000000000006"/>
    <n v="104.17100000000001"/>
    <n v="104.17100000000001"/>
    <s v="Mon"/>
    <x v="3"/>
  </r>
  <r>
    <s v="A00153"/>
    <s v="South"/>
    <s v="Lopez"/>
    <s v="Deliver"/>
    <m/>
    <d v="2020-09-22T00:00:00"/>
    <d v="2020-10-01T00:00:00"/>
    <x v="1"/>
    <m/>
    <m/>
    <n v="0.25"/>
    <n v="20.475000000000001"/>
    <s v="Account"/>
    <n v="9"/>
    <n v="80"/>
    <n v="20"/>
    <n v="20"/>
    <n v="20.475000000000001"/>
    <n v="40.475000000000001"/>
    <n v="40.475000000000001"/>
    <s v="Tue"/>
    <x v="2"/>
  </r>
  <r>
    <s v="A00154"/>
    <s v="West"/>
    <s v="Khan"/>
    <s v="Repair"/>
    <m/>
    <d v="2020-09-23T00:00:00"/>
    <d v="2020-10-07T00:00:00"/>
    <x v="1"/>
    <m/>
    <m/>
    <n v="1"/>
    <n v="200"/>
    <s v="C.O.D."/>
    <n v="14"/>
    <n v="80"/>
    <n v="80"/>
    <n v="80"/>
    <n v="200"/>
    <n v="280"/>
    <n v="280"/>
    <s v="Wed"/>
    <x v="3"/>
  </r>
  <r>
    <s v="A00155"/>
    <s v="Southeast"/>
    <s v="Burton"/>
    <s v="Repair"/>
    <m/>
    <d v="2020-09-23T00:00:00"/>
    <d v="2020-10-15T00:00:00"/>
    <x v="1"/>
    <m/>
    <m/>
    <n v="1.5"/>
    <n v="123.9555"/>
    <s v="C.O.D."/>
    <n v="22"/>
    <n v="80"/>
    <n v="120"/>
    <n v="120"/>
    <n v="123.9555"/>
    <n v="243.9555"/>
    <n v="243.9555"/>
    <s v="Wed"/>
    <x v="2"/>
  </r>
  <r>
    <s v="A00156"/>
    <s v="Central"/>
    <s v="Cartier"/>
    <s v="Replace"/>
    <m/>
    <d v="2020-09-23T00:00:00"/>
    <d v="2020-10-24T00:00:00"/>
    <x v="1"/>
    <m/>
    <m/>
    <n v="0.5"/>
    <n v="193.88310000000001"/>
    <s v="Account"/>
    <n v="31"/>
    <n v="80"/>
    <n v="40"/>
    <n v="40"/>
    <n v="193.88310000000001"/>
    <n v="233.88310000000001"/>
    <n v="233.88310000000001"/>
    <s v="Wed"/>
    <x v="4"/>
  </r>
  <r>
    <s v="A00157"/>
    <s v="Southeast"/>
    <s v="Khan"/>
    <s v="Assess"/>
    <m/>
    <d v="2020-09-23T00:00:00"/>
    <d v="2020-10-28T00:00:00"/>
    <x v="0"/>
    <m/>
    <m/>
    <n v="0.5"/>
    <n v="1.173"/>
    <s v="C.O.D."/>
    <n v="35"/>
    <n v="140"/>
    <n v="70"/>
    <n v="70"/>
    <n v="1.173"/>
    <n v="71.173000000000002"/>
    <n v="71.173000000000002"/>
    <s v="Wed"/>
    <x v="3"/>
  </r>
  <r>
    <s v="A00158"/>
    <s v="Central"/>
    <s v="Michner"/>
    <s v="Assess"/>
    <m/>
    <d v="2020-09-24T00:00:00"/>
    <d v="2020-10-05T00:00:00"/>
    <x v="0"/>
    <m/>
    <m/>
    <n v="0.75"/>
    <n v="664.78880000000004"/>
    <s v="Account"/>
    <n v="11"/>
    <n v="140"/>
    <n v="105"/>
    <n v="105"/>
    <n v="664.78880000000004"/>
    <n v="769.78880000000004"/>
    <n v="769.78880000000004"/>
    <s v="Thu"/>
    <x v="5"/>
  </r>
  <r>
    <s v="A00159"/>
    <s v="Northwest"/>
    <s v="Khan"/>
    <s v="Deliver"/>
    <m/>
    <d v="2020-09-24T00:00:00"/>
    <d v="2020-10-15T00:00:00"/>
    <x v="1"/>
    <m/>
    <m/>
    <n v="0.25"/>
    <n v="160"/>
    <s v="Account"/>
    <n v="21"/>
    <n v="80"/>
    <n v="20"/>
    <n v="20"/>
    <n v="160"/>
    <n v="180"/>
    <n v="180"/>
    <s v="Thu"/>
    <x v="2"/>
  </r>
  <r>
    <s v="A00160"/>
    <s v="Northwest"/>
    <s v="Burton"/>
    <s v="Replace"/>
    <m/>
    <d v="2020-09-24T00:00:00"/>
    <d v="2020-11-05T00:00:00"/>
    <x v="0"/>
    <m/>
    <m/>
    <n v="0.75"/>
    <n v="159.50489999999999"/>
    <s v="Account"/>
    <n v="42"/>
    <n v="140"/>
    <n v="105"/>
    <n v="105"/>
    <n v="159.50489999999999"/>
    <n v="264.50490000000002"/>
    <n v="264.50490000000002"/>
    <s v="Thu"/>
    <x v="2"/>
  </r>
  <r>
    <s v="A00161"/>
    <s v="North"/>
    <s v="Cartier"/>
    <s v="Assess"/>
    <m/>
    <d v="2020-09-24T00:00:00"/>
    <d v="2020-11-17T00:00:00"/>
    <x v="0"/>
    <m/>
    <m/>
    <n v="0.75"/>
    <n v="169.63499999999999"/>
    <s v="P.O."/>
    <n v="54"/>
    <n v="140"/>
    <n v="105"/>
    <n v="105"/>
    <n v="169.63499999999999"/>
    <n v="274.63499999999999"/>
    <n v="274.63499999999999"/>
    <s v="Thu"/>
    <x v="0"/>
  </r>
  <r>
    <s v="A00162"/>
    <s v="Southwest"/>
    <s v="Burton"/>
    <s v="Replace"/>
    <m/>
    <d v="2020-09-28T00:00:00"/>
    <d v="2020-09-30T00:00:00"/>
    <x v="0"/>
    <m/>
    <m/>
    <n v="0.5"/>
    <n v="202.86"/>
    <s v="Account"/>
    <n v="2"/>
    <n v="140"/>
    <n v="70"/>
    <n v="70"/>
    <n v="202.86"/>
    <n v="272.86"/>
    <n v="272.86"/>
    <s v="Mon"/>
    <x v="3"/>
  </r>
  <r>
    <s v="A00163"/>
    <s v="South"/>
    <s v="Lopez"/>
    <s v="Assess"/>
    <m/>
    <d v="2020-09-28T00:00:00"/>
    <d v="2020-10-07T00:00:00"/>
    <x v="1"/>
    <m/>
    <m/>
    <n v="0.5"/>
    <n v="10.53"/>
    <s v="P.O."/>
    <n v="9"/>
    <n v="80"/>
    <n v="40"/>
    <n v="40"/>
    <n v="10.53"/>
    <n v="50.53"/>
    <n v="50.53"/>
    <s v="Mon"/>
    <x v="3"/>
  </r>
  <r>
    <s v="A00164"/>
    <s v="Central"/>
    <s v="Michner"/>
    <s v="Replace"/>
    <m/>
    <d v="2020-09-28T00:00:00"/>
    <d v="2020-10-27T00:00:00"/>
    <x v="0"/>
    <m/>
    <m/>
    <n v="0.75"/>
    <n v="1.8240000000000001"/>
    <s v="C.O.D."/>
    <n v="29"/>
    <n v="140"/>
    <n v="105"/>
    <n v="105"/>
    <n v="1.8240000000000001"/>
    <n v="106.824"/>
    <n v="106.824"/>
    <s v="Mon"/>
    <x v="0"/>
  </r>
  <r>
    <s v="A00165"/>
    <s v="South"/>
    <s v="Khan"/>
    <s v="Assess"/>
    <m/>
    <d v="2020-09-29T00:00:00"/>
    <d v="2020-10-08T00:00:00"/>
    <x v="0"/>
    <m/>
    <m/>
    <n v="0.5"/>
    <n v="54.124600000000001"/>
    <s v="Account"/>
    <n v="9"/>
    <n v="140"/>
    <n v="70"/>
    <n v="70"/>
    <n v="54.124600000000001"/>
    <n v="124.1246"/>
    <n v="124.1246"/>
    <s v="Tue"/>
    <x v="2"/>
  </r>
  <r>
    <s v="A00166"/>
    <s v="Northwest"/>
    <s v="Michner"/>
    <s v="Deliver"/>
    <m/>
    <d v="2020-09-29T00:00:00"/>
    <d v="2020-10-21T00:00:00"/>
    <x v="0"/>
    <m/>
    <m/>
    <n v="0.25"/>
    <n v="367.71109999999999"/>
    <s v="Account"/>
    <n v="22"/>
    <n v="140"/>
    <n v="35"/>
    <n v="35"/>
    <n v="367.71109999999999"/>
    <n v="402.71109999999999"/>
    <n v="402.71109999999999"/>
    <s v="Tue"/>
    <x v="3"/>
  </r>
  <r>
    <s v="A00167"/>
    <s v="West"/>
    <s v="Lopez"/>
    <s v="Assess"/>
    <m/>
    <d v="2020-09-29T00:00:00"/>
    <d v="2020-10-19T00:00:00"/>
    <x v="1"/>
    <m/>
    <m/>
    <n v="1.5"/>
    <n v="139.035"/>
    <s v="Account"/>
    <n v="20"/>
    <n v="80"/>
    <n v="120"/>
    <n v="120"/>
    <n v="139.035"/>
    <n v="259.03499999999997"/>
    <n v="259.03499999999997"/>
    <s v="Tue"/>
    <x v="5"/>
  </r>
  <r>
    <s v="A00168"/>
    <s v="West"/>
    <s v="Khan"/>
    <s v="Replace"/>
    <m/>
    <d v="2020-09-29T00:00:00"/>
    <d v="2020-10-27T00:00:00"/>
    <x v="1"/>
    <m/>
    <m/>
    <n v="0.5"/>
    <n v="50.317"/>
    <s v="P.O."/>
    <n v="28"/>
    <n v="80"/>
    <n v="40"/>
    <n v="40"/>
    <n v="50.317"/>
    <n v="90.317000000000007"/>
    <n v="90.317000000000007"/>
    <s v="Tue"/>
    <x v="0"/>
  </r>
  <r>
    <s v="A00169"/>
    <s v="Central"/>
    <s v="Burton"/>
    <s v="Repair"/>
    <m/>
    <d v="2020-09-29T00:00:00"/>
    <d v="2020-11-24T00:00:00"/>
    <x v="1"/>
    <m/>
    <m/>
    <n v="1"/>
    <n v="122.4273"/>
    <s v="C.O.D."/>
    <n v="56"/>
    <n v="80"/>
    <n v="80"/>
    <n v="80"/>
    <n v="122.4273"/>
    <n v="202.4273"/>
    <n v="202.4273"/>
    <s v="Tue"/>
    <x v="0"/>
  </r>
  <r>
    <s v="A00170"/>
    <s v="West"/>
    <s v="Khan"/>
    <s v="Assess"/>
    <m/>
    <d v="2020-09-29T00:00:00"/>
    <d v="2020-12-02T00:00:00"/>
    <x v="1"/>
    <m/>
    <m/>
    <n v="1"/>
    <n v="78.5535"/>
    <s v="P.O."/>
    <n v="64"/>
    <n v="80"/>
    <n v="80"/>
    <n v="80"/>
    <n v="78.5535"/>
    <n v="158.55349999999999"/>
    <n v="158.55349999999999"/>
    <s v="Tue"/>
    <x v="3"/>
  </r>
  <r>
    <s v="A00171"/>
    <s v="Northwest"/>
    <s v="Khan"/>
    <s v="Deliver"/>
    <s v="Yes"/>
    <d v="2020-09-30T00:00:00"/>
    <d v="2020-10-07T00:00:00"/>
    <x v="1"/>
    <m/>
    <m/>
    <n v="0.25"/>
    <n v="239.1001"/>
    <s v="Account"/>
    <n v="7"/>
    <n v="80"/>
    <n v="20"/>
    <n v="20"/>
    <n v="239.1001"/>
    <n v="259.1001"/>
    <n v="259.1001"/>
    <s v="Wed"/>
    <x v="3"/>
  </r>
  <r>
    <s v="A00172"/>
    <s v="Central"/>
    <s v="Cartier"/>
    <s v="Replace"/>
    <m/>
    <d v="2020-09-30T00:00:00"/>
    <d v="2020-10-19T00:00:00"/>
    <x v="1"/>
    <m/>
    <m/>
    <n v="0.5"/>
    <n v="61.180599999999998"/>
    <s v="C.O.D."/>
    <n v="19"/>
    <n v="80"/>
    <n v="40"/>
    <n v="40"/>
    <n v="61.180599999999998"/>
    <n v="101.1806"/>
    <n v="101.1806"/>
    <s v="Wed"/>
    <x v="5"/>
  </r>
  <r>
    <s v="A00173"/>
    <s v="Northwest"/>
    <s v="Cartier"/>
    <s v="Repair"/>
    <m/>
    <d v="2020-09-30T00:00:00"/>
    <d v="2020-11-18T00:00:00"/>
    <x v="0"/>
    <m/>
    <m/>
    <n v="2.25"/>
    <n v="800.71119999999996"/>
    <s v="Account"/>
    <n v="49"/>
    <n v="140"/>
    <n v="315"/>
    <n v="315"/>
    <n v="800.71119999999996"/>
    <n v="1115.7112"/>
    <n v="1115.7112"/>
    <s v="Wed"/>
    <x v="3"/>
  </r>
  <r>
    <s v="A00174"/>
    <s v="Northwest"/>
    <s v="Khan"/>
    <s v="Assess"/>
    <m/>
    <d v="2020-10-01T00:00:00"/>
    <d v="2020-10-26T00:00:00"/>
    <x v="1"/>
    <m/>
    <m/>
    <n v="0.25"/>
    <n v="19.196999999999999"/>
    <s v="Account"/>
    <n v="25"/>
    <n v="80"/>
    <n v="20"/>
    <n v="20"/>
    <n v="19.196999999999999"/>
    <n v="39.197000000000003"/>
    <n v="39.197000000000003"/>
    <s v="Thu"/>
    <x v="5"/>
  </r>
  <r>
    <s v="A00175"/>
    <s v="South"/>
    <s v="Lopez"/>
    <s v="Assess"/>
    <m/>
    <d v="2020-10-05T00:00:00"/>
    <d v="2020-10-13T00:00:00"/>
    <x v="1"/>
    <m/>
    <m/>
    <n v="0.25"/>
    <n v="19.5"/>
    <s v="Account"/>
    <n v="8"/>
    <n v="80"/>
    <n v="20"/>
    <n v="20"/>
    <n v="19.5"/>
    <n v="39.5"/>
    <n v="39.5"/>
    <s v="Mon"/>
    <x v="0"/>
  </r>
  <r>
    <s v="A00176"/>
    <s v="South"/>
    <s v="Lopez"/>
    <s v="Deliver"/>
    <m/>
    <d v="2020-10-05T00:00:00"/>
    <d v="2020-10-13T00:00:00"/>
    <x v="1"/>
    <m/>
    <m/>
    <n v="0.25"/>
    <n v="22.425000000000001"/>
    <s v="Account"/>
    <n v="8"/>
    <n v="80"/>
    <n v="20"/>
    <n v="20"/>
    <n v="22.425000000000001"/>
    <n v="42.424999999999997"/>
    <n v="42.424999999999997"/>
    <s v="Mon"/>
    <x v="0"/>
  </r>
  <r>
    <s v="A00177"/>
    <s v="West"/>
    <s v="Burton"/>
    <s v="Assess"/>
    <m/>
    <d v="2020-10-05T00:00:00"/>
    <d v="2020-10-13T00:00:00"/>
    <x v="1"/>
    <m/>
    <m/>
    <n v="0.5"/>
    <n v="26.582599999999999"/>
    <s v="Account"/>
    <n v="8"/>
    <n v="80"/>
    <n v="40"/>
    <n v="40"/>
    <n v="26.582599999999999"/>
    <n v="66.582599999999999"/>
    <n v="66.582599999999999"/>
    <s v="Mon"/>
    <x v="0"/>
  </r>
  <r>
    <s v="A00178"/>
    <s v="Central"/>
    <s v="Cartier"/>
    <s v="Assess"/>
    <m/>
    <d v="2020-10-05T00:00:00"/>
    <d v="2020-10-24T00:00:00"/>
    <x v="1"/>
    <m/>
    <m/>
    <n v="0.5"/>
    <n v="288.20800000000003"/>
    <s v="C.O.D."/>
    <n v="19"/>
    <n v="80"/>
    <n v="40"/>
    <n v="40"/>
    <n v="288.20800000000003"/>
    <n v="328.20800000000003"/>
    <n v="328.20800000000003"/>
    <s v="Mon"/>
    <x v="4"/>
  </r>
  <r>
    <s v="A00179"/>
    <s v="South"/>
    <s v="Lopez"/>
    <s v="Replace"/>
    <m/>
    <d v="2020-10-05T00:00:00"/>
    <d v="2020-10-19T00:00:00"/>
    <x v="1"/>
    <m/>
    <m/>
    <n v="0.5"/>
    <n v="54.236800000000002"/>
    <s v="Account"/>
    <n v="14"/>
    <n v="80"/>
    <n v="40"/>
    <n v="40"/>
    <n v="54.236800000000002"/>
    <n v="94.236800000000002"/>
    <n v="94.236800000000002"/>
    <s v="Mon"/>
    <x v="5"/>
  </r>
  <r>
    <s v="A00180"/>
    <s v="West"/>
    <s v="Lopez"/>
    <s v="Assess"/>
    <m/>
    <d v="2020-10-06T00:00:00"/>
    <d v="2020-10-19T00:00:00"/>
    <x v="1"/>
    <m/>
    <m/>
    <n v="0.25"/>
    <n v="332.39699999999999"/>
    <s v="P.O."/>
    <n v="13"/>
    <n v="80"/>
    <n v="20"/>
    <n v="20"/>
    <n v="332.39699999999999"/>
    <n v="352.39699999999999"/>
    <n v="352.39699999999999"/>
    <s v="Tue"/>
    <x v="5"/>
  </r>
  <r>
    <s v="A00181"/>
    <s v="Northwest"/>
    <s v="Khan"/>
    <s v="Assess"/>
    <m/>
    <d v="2020-10-06T00:00:00"/>
    <d v="2020-10-23T00:00:00"/>
    <x v="0"/>
    <m/>
    <m/>
    <n v="0.75"/>
    <n v="124.1649"/>
    <s v="C.O.D."/>
    <n v="17"/>
    <n v="140"/>
    <n v="105"/>
    <n v="105"/>
    <n v="124.1649"/>
    <n v="229.16489999999999"/>
    <n v="229.16489999999999"/>
    <s v="Tue"/>
    <x v="1"/>
  </r>
  <r>
    <s v="A00182"/>
    <s v="Central"/>
    <s v="Burton"/>
    <s v="Deliver"/>
    <m/>
    <d v="2020-10-06T00:00:00"/>
    <d v="2020-10-26T00:00:00"/>
    <x v="1"/>
    <m/>
    <m/>
    <n v="0.25"/>
    <n v="21.63"/>
    <s v="Account"/>
    <n v="20"/>
    <n v="80"/>
    <n v="20"/>
    <n v="20"/>
    <n v="21.63"/>
    <n v="41.629999999999995"/>
    <n v="41.629999999999995"/>
    <s v="Tue"/>
    <x v="5"/>
  </r>
  <r>
    <s v="A00183"/>
    <s v="Northwest"/>
    <s v="Khan"/>
    <s v="Assess"/>
    <m/>
    <d v="2020-10-07T00:00:00"/>
    <d v="2020-10-19T00:00:00"/>
    <x v="0"/>
    <m/>
    <s v="Yes"/>
    <n v="0.25"/>
    <n v="33"/>
    <s v="C.O.D."/>
    <n v="12"/>
    <n v="140"/>
    <n v="35"/>
    <n v="35"/>
    <n v="0"/>
    <n v="68"/>
    <n v="35"/>
    <s v="Wed"/>
    <x v="5"/>
  </r>
  <r>
    <s v="A00184"/>
    <s v="Northwest"/>
    <s v="Khan"/>
    <s v="Assess"/>
    <m/>
    <d v="2020-10-07T00:00:00"/>
    <d v="2020-10-19T00:00:00"/>
    <x v="0"/>
    <m/>
    <m/>
    <n v="0.5"/>
    <n v="154.5"/>
    <s v="C.O.D."/>
    <n v="12"/>
    <n v="140"/>
    <n v="70"/>
    <n v="70"/>
    <n v="154.5"/>
    <n v="224.5"/>
    <n v="224.5"/>
    <s v="Wed"/>
    <x v="5"/>
  </r>
  <r>
    <s v="A00185"/>
    <s v="South"/>
    <s v="Lopez"/>
    <s v="Repair"/>
    <m/>
    <d v="2020-10-07T00:00:00"/>
    <d v="2020-10-20T00:00:00"/>
    <x v="1"/>
    <m/>
    <m/>
    <n v="1"/>
    <n v="48.75"/>
    <s v="Account"/>
    <n v="13"/>
    <n v="80"/>
    <n v="80"/>
    <n v="80"/>
    <n v="48.75"/>
    <n v="128.75"/>
    <n v="128.75"/>
    <s v="Wed"/>
    <x v="0"/>
  </r>
  <r>
    <s v="A00186"/>
    <s v="South"/>
    <s v="Lopez"/>
    <s v="Deliver"/>
    <m/>
    <d v="2020-10-08T00:00:00"/>
    <d v="2020-10-20T00:00:00"/>
    <x v="1"/>
    <m/>
    <m/>
    <n v="0.25"/>
    <n v="76.1678"/>
    <s v="Account"/>
    <n v="12"/>
    <n v="80"/>
    <n v="20"/>
    <n v="20"/>
    <n v="76.1678"/>
    <n v="96.1678"/>
    <n v="96.1678"/>
    <s v="Thu"/>
    <x v="0"/>
  </r>
  <r>
    <s v="A00187"/>
    <s v="Northwest"/>
    <s v="Khan"/>
    <s v="Replace"/>
    <m/>
    <d v="2020-10-08T00:00:00"/>
    <d v="2020-11-07T00:00:00"/>
    <x v="1"/>
    <m/>
    <m/>
    <n v="0.75"/>
    <n v="117"/>
    <s v="C.O.D."/>
    <n v="30"/>
    <n v="80"/>
    <n v="60"/>
    <n v="60"/>
    <n v="117"/>
    <n v="177"/>
    <n v="177"/>
    <s v="Thu"/>
    <x v="4"/>
  </r>
  <r>
    <s v="A00188"/>
    <s v="Northwest"/>
    <s v="Cartier"/>
    <s v="Repair"/>
    <m/>
    <d v="2020-10-08T00:00:00"/>
    <d v="2020-11-10T00:00:00"/>
    <x v="0"/>
    <m/>
    <m/>
    <n v="1.5"/>
    <n v="1575.9739999999999"/>
    <s v="C.O.D."/>
    <n v="33"/>
    <n v="140"/>
    <n v="210"/>
    <n v="210"/>
    <n v="1575.9739999999999"/>
    <n v="1785.9739999999999"/>
    <n v="1785.9739999999999"/>
    <s v="Thu"/>
    <x v="0"/>
  </r>
  <r>
    <s v="A00189"/>
    <s v="West"/>
    <s v="Khan"/>
    <s v="Replace"/>
    <m/>
    <d v="2020-10-08T00:00:00"/>
    <d v="2020-11-18T00:00:00"/>
    <x v="1"/>
    <m/>
    <m/>
    <n v="0.5"/>
    <n v="21.33"/>
    <s v="P.O."/>
    <n v="41"/>
    <n v="80"/>
    <n v="40"/>
    <n v="40"/>
    <n v="21.33"/>
    <n v="61.33"/>
    <n v="61.33"/>
    <s v="Thu"/>
    <x v="3"/>
  </r>
  <r>
    <s v="A00190"/>
    <s v="Southeast"/>
    <s v="Michner"/>
    <s v="Replace"/>
    <m/>
    <d v="2020-10-08T00:00:00"/>
    <d v="2020-11-30T00:00:00"/>
    <x v="1"/>
    <m/>
    <m/>
    <n v="0.5"/>
    <n v="74.785899999999998"/>
    <s v="Account"/>
    <n v="53"/>
    <n v="80"/>
    <n v="40"/>
    <n v="40"/>
    <n v="74.785899999999998"/>
    <n v="114.7859"/>
    <n v="114.7859"/>
    <s v="Thu"/>
    <x v="5"/>
  </r>
  <r>
    <s v="A00191"/>
    <s v="Northeast"/>
    <s v="Michner"/>
    <s v="Repair"/>
    <m/>
    <d v="2020-10-08T00:00:00"/>
    <d v="2020-12-01T00:00:00"/>
    <x v="0"/>
    <m/>
    <m/>
    <n v="4.75"/>
    <n v="1123.9716000000001"/>
    <s v="C.O.D."/>
    <n v="54"/>
    <n v="140"/>
    <n v="665"/>
    <n v="665"/>
    <n v="1123.9716000000001"/>
    <n v="1788.9716000000001"/>
    <n v="1788.9716000000001"/>
    <s v="Thu"/>
    <x v="0"/>
  </r>
  <r>
    <s v="A00192"/>
    <s v="Central"/>
    <s v="Burton"/>
    <s v="Assess"/>
    <m/>
    <d v="2020-10-12T00:00:00"/>
    <d v="2020-10-26T00:00:00"/>
    <x v="0"/>
    <m/>
    <m/>
    <n v="1"/>
    <n v="128.9796"/>
    <s v="Account"/>
    <n v="14"/>
    <n v="140"/>
    <n v="140"/>
    <n v="140"/>
    <n v="128.9796"/>
    <n v="268.9796"/>
    <n v="268.9796"/>
    <s v="Mon"/>
    <x v="5"/>
  </r>
  <r>
    <s v="A00193"/>
    <s v="West"/>
    <s v="Khan"/>
    <s v="Replace"/>
    <m/>
    <d v="2020-10-12T00:00:00"/>
    <d v="2020-11-04T00:00:00"/>
    <x v="1"/>
    <m/>
    <m/>
    <n v="0.5"/>
    <n v="144"/>
    <s v="P.O."/>
    <n v="23"/>
    <n v="80"/>
    <n v="40"/>
    <n v="40"/>
    <n v="144"/>
    <n v="184"/>
    <n v="184"/>
    <s v="Mon"/>
    <x v="3"/>
  </r>
  <r>
    <s v="A00194"/>
    <s v="Central"/>
    <s v="Michner"/>
    <s v="Assess"/>
    <m/>
    <d v="2020-10-12T00:00:00"/>
    <d v="2020-11-05T00:00:00"/>
    <x v="0"/>
    <m/>
    <m/>
    <n v="1"/>
    <n v="1211.8269"/>
    <s v="Account"/>
    <n v="24"/>
    <n v="140"/>
    <n v="140"/>
    <n v="140"/>
    <n v="1211.8269"/>
    <n v="1351.8269"/>
    <n v="1351.8269"/>
    <s v="Mon"/>
    <x v="2"/>
  </r>
  <r>
    <s v="A00195"/>
    <s v="South"/>
    <s v="Michner"/>
    <s v="Replace"/>
    <m/>
    <d v="2020-10-12T00:00:00"/>
    <d v="2020-11-18T00:00:00"/>
    <x v="1"/>
    <m/>
    <m/>
    <n v="0.5"/>
    <n v="54.124600000000001"/>
    <s v="Account"/>
    <n v="37"/>
    <n v="80"/>
    <n v="40"/>
    <n v="40"/>
    <n v="54.124600000000001"/>
    <n v="94.124600000000001"/>
    <n v="94.124600000000001"/>
    <s v="Mon"/>
    <x v="3"/>
  </r>
  <r>
    <s v="A00196"/>
    <s v="Northwest"/>
    <s v="Michner"/>
    <s v="Assess"/>
    <s v="Yes"/>
    <d v="2020-10-12T00:00:00"/>
    <d v="2020-11-19T00:00:00"/>
    <x v="1"/>
    <m/>
    <m/>
    <n v="0.5"/>
    <n v="55.935699999999997"/>
    <s v="C.O.D."/>
    <n v="38"/>
    <n v="80"/>
    <n v="40"/>
    <n v="40"/>
    <n v="55.935699999999997"/>
    <n v="95.935699999999997"/>
    <n v="95.935699999999997"/>
    <s v="Mon"/>
    <x v="2"/>
  </r>
  <r>
    <s v="A00197"/>
    <s v="Southeast"/>
    <s v="Michner"/>
    <s v="Assess"/>
    <s v="Yes"/>
    <d v="2020-10-13T00:00:00"/>
    <d v="2020-10-27T00:00:00"/>
    <x v="1"/>
    <m/>
    <m/>
    <n v="0.5"/>
    <n v="11.06"/>
    <s v="P.O."/>
    <n v="14"/>
    <n v="80"/>
    <n v="40"/>
    <n v="40"/>
    <n v="11.06"/>
    <n v="51.06"/>
    <n v="51.06"/>
    <s v="Tue"/>
    <x v="0"/>
  </r>
  <r>
    <s v="A00198"/>
    <s v="West"/>
    <s v="Khan"/>
    <s v="Repair"/>
    <m/>
    <d v="2020-10-13T00:00:00"/>
    <d v="2020-10-27T00:00:00"/>
    <x v="1"/>
    <m/>
    <m/>
    <n v="2"/>
    <n v="77.165099999999995"/>
    <s v="Account"/>
    <n v="14"/>
    <n v="80"/>
    <n v="160"/>
    <n v="160"/>
    <n v="77.165099999999995"/>
    <n v="237.1651"/>
    <n v="237.1651"/>
    <s v="Tue"/>
    <x v="0"/>
  </r>
  <r>
    <s v="A00199"/>
    <s v="Northwest"/>
    <s v="Khan"/>
    <s v="Assess"/>
    <m/>
    <d v="2020-10-14T00:00:00"/>
    <d v="2020-10-19T00:00:00"/>
    <x v="0"/>
    <m/>
    <m/>
    <n v="0.5"/>
    <n v="66.158000000000001"/>
    <s v="Account"/>
    <n v="5"/>
    <n v="140"/>
    <n v="70"/>
    <n v="70"/>
    <n v="66.158000000000001"/>
    <n v="136.15800000000002"/>
    <n v="136.15800000000002"/>
    <s v="Wed"/>
    <x v="5"/>
  </r>
  <r>
    <s v="A00200"/>
    <s v="Southwest"/>
    <s v="Michner"/>
    <s v="Deliver"/>
    <m/>
    <d v="2020-10-14T00:00:00"/>
    <d v="2020-10-27T00:00:00"/>
    <x v="1"/>
    <m/>
    <m/>
    <n v="0.25"/>
    <n v="27.953900000000001"/>
    <s v="Account"/>
    <n v="13"/>
    <n v="80"/>
    <n v="20"/>
    <n v="20"/>
    <n v="27.953900000000001"/>
    <n v="47.953900000000004"/>
    <n v="47.953900000000004"/>
    <s v="Wed"/>
    <x v="0"/>
  </r>
  <r>
    <s v="A00201"/>
    <s v="West"/>
    <s v="Khan"/>
    <s v="Assess"/>
    <m/>
    <d v="2020-10-14T00:00:00"/>
    <d v="2020-10-27T00:00:00"/>
    <x v="1"/>
    <m/>
    <m/>
    <n v="1"/>
    <n v="216.3125"/>
    <s v="C.O.D."/>
    <n v="13"/>
    <n v="80"/>
    <n v="80"/>
    <n v="80"/>
    <n v="216.3125"/>
    <n v="296.3125"/>
    <n v="296.3125"/>
    <s v="Wed"/>
    <x v="0"/>
  </r>
  <r>
    <s v="A00202"/>
    <s v="Central"/>
    <s v="Burton"/>
    <s v="Repair"/>
    <m/>
    <d v="2020-10-14T00:00:00"/>
    <d v="2020-11-03T00:00:00"/>
    <x v="0"/>
    <m/>
    <m/>
    <n v="2"/>
    <n v="619.51329999999996"/>
    <s v="P.O."/>
    <n v="20"/>
    <n v="140"/>
    <n v="280"/>
    <n v="280"/>
    <n v="619.51329999999996"/>
    <n v="899.51329999999996"/>
    <n v="899.51329999999996"/>
    <s v="Wed"/>
    <x v="0"/>
  </r>
  <r>
    <s v="A00203"/>
    <s v="West"/>
    <s v="Michner"/>
    <s v="Replace"/>
    <m/>
    <d v="2020-10-14T00:00:00"/>
    <d v="2020-11-10T00:00:00"/>
    <x v="1"/>
    <m/>
    <m/>
    <n v="0.5"/>
    <n v="3.12"/>
    <s v="C.O.D."/>
    <n v="27"/>
    <n v="80"/>
    <n v="40"/>
    <n v="40"/>
    <n v="3.12"/>
    <n v="43.12"/>
    <n v="43.12"/>
    <s v="Wed"/>
    <x v="0"/>
  </r>
  <r>
    <s v="A00204"/>
    <s v="Central"/>
    <s v="Michner"/>
    <s v="Assess"/>
    <m/>
    <d v="2020-10-15T00:00:00"/>
    <d v="2020-10-22T00:00:00"/>
    <x v="1"/>
    <m/>
    <m/>
    <n v="0.75"/>
    <n v="163.26"/>
    <s v="Account"/>
    <n v="7"/>
    <n v="80"/>
    <n v="60"/>
    <n v="60"/>
    <n v="163.26"/>
    <n v="223.26"/>
    <n v="223.26"/>
    <s v="Thu"/>
    <x v="2"/>
  </r>
  <r>
    <s v="A00205"/>
    <s v="South"/>
    <s v="Lopez"/>
    <s v="Deliver"/>
    <m/>
    <d v="2020-10-15T00:00:00"/>
    <d v="2020-10-28T00:00:00"/>
    <x v="1"/>
    <m/>
    <m/>
    <n v="0.25"/>
    <n v="65.251599999999996"/>
    <s v="Account"/>
    <n v="13"/>
    <n v="80"/>
    <n v="20"/>
    <n v="20"/>
    <n v="65.251599999999996"/>
    <n v="85.251599999999996"/>
    <n v="85.251599999999996"/>
    <s v="Thu"/>
    <x v="3"/>
  </r>
  <r>
    <s v="A00206"/>
    <s v="West"/>
    <s v="Michner"/>
    <s v="Deliver"/>
    <m/>
    <d v="2020-10-15T00:00:00"/>
    <d v="2020-11-10T00:00:00"/>
    <x v="1"/>
    <m/>
    <m/>
    <n v="0.25"/>
    <n v="30"/>
    <s v="P.O."/>
    <n v="26"/>
    <n v="80"/>
    <n v="20"/>
    <n v="20"/>
    <n v="30"/>
    <n v="50"/>
    <n v="50"/>
    <s v="Thu"/>
    <x v="0"/>
  </r>
  <r>
    <s v="A00207"/>
    <s v="West"/>
    <s v="Michner"/>
    <s v="Replace"/>
    <m/>
    <d v="2020-10-15T00:00:00"/>
    <d v="2020-11-10T00:00:00"/>
    <x v="1"/>
    <m/>
    <m/>
    <n v="0.5"/>
    <n v="105.8442"/>
    <s v="Account"/>
    <n v="26"/>
    <n v="80"/>
    <n v="40"/>
    <n v="40"/>
    <n v="105.8442"/>
    <n v="145.8442"/>
    <n v="145.8442"/>
    <s v="Thu"/>
    <x v="0"/>
  </r>
  <r>
    <s v="A00208"/>
    <s v="Northwest"/>
    <s v="Burton"/>
    <s v="Replace"/>
    <m/>
    <d v="2020-10-19T00:00:00"/>
    <d v="2020-11-05T00:00:00"/>
    <x v="0"/>
    <m/>
    <m/>
    <n v="1"/>
    <n v="547.08590000000004"/>
    <s v="C.O.D."/>
    <n v="17"/>
    <n v="140"/>
    <n v="140"/>
    <n v="140"/>
    <n v="547.08590000000004"/>
    <n v="687.08590000000004"/>
    <n v="687.08590000000004"/>
    <s v="Mon"/>
    <x v="2"/>
  </r>
  <r>
    <s v="A00209"/>
    <s v="West"/>
    <s v="Michner"/>
    <s v="Replace"/>
    <m/>
    <d v="2020-10-19T00:00:00"/>
    <d v="2020-11-25T00:00:00"/>
    <x v="1"/>
    <m/>
    <m/>
    <n v="1"/>
    <n v="120"/>
    <s v="P.O."/>
    <n v="37"/>
    <n v="80"/>
    <n v="80"/>
    <n v="80"/>
    <n v="120"/>
    <n v="200"/>
    <n v="200"/>
    <s v="Mon"/>
    <x v="3"/>
  </r>
  <r>
    <s v="A00210"/>
    <s v="Northwest"/>
    <s v="Khan"/>
    <s v="Assess"/>
    <m/>
    <d v="2020-10-20T00:00:00"/>
    <d v="2020-10-30T00:00:00"/>
    <x v="1"/>
    <m/>
    <m/>
    <n v="0.25"/>
    <n v="30"/>
    <s v="Account"/>
    <n v="10"/>
    <n v="80"/>
    <n v="20"/>
    <n v="20"/>
    <n v="30"/>
    <n v="50"/>
    <n v="50"/>
    <s v="Tue"/>
    <x v="1"/>
  </r>
  <r>
    <s v="A00211"/>
    <s v="Central"/>
    <s v="Cartier"/>
    <s v="Deliver"/>
    <m/>
    <d v="2020-10-20T00:00:00"/>
    <d v="2020-11-24T00:00:00"/>
    <x v="1"/>
    <m/>
    <m/>
    <n v="0.25"/>
    <n v="27.63"/>
    <s v="Account"/>
    <n v="35"/>
    <n v="80"/>
    <n v="20"/>
    <n v="20"/>
    <n v="27.63"/>
    <n v="47.629999999999995"/>
    <n v="47.629999999999995"/>
    <s v="Tue"/>
    <x v="0"/>
  </r>
  <r>
    <s v="A00212"/>
    <s v="Central"/>
    <s v="Burton"/>
    <s v="Assess"/>
    <m/>
    <d v="2020-10-21T00:00:00"/>
    <d v="2020-11-06T00:00:00"/>
    <x v="1"/>
    <m/>
    <m/>
    <n v="0.25"/>
    <n v="250.42240000000001"/>
    <s v="Account"/>
    <n v="16"/>
    <n v="80"/>
    <n v="20"/>
    <n v="20"/>
    <n v="250.42240000000001"/>
    <n v="270.42240000000004"/>
    <n v="270.42240000000004"/>
    <s v="Wed"/>
    <x v="1"/>
  </r>
  <r>
    <s v="A00213"/>
    <s v="Northwest"/>
    <s v="Michner"/>
    <s v="Assess"/>
    <s v="Yes"/>
    <d v="2020-10-21T00:00:00"/>
    <d v="2020-11-05T00:00:00"/>
    <x v="0"/>
    <m/>
    <m/>
    <n v="0.25"/>
    <n v="38.698399999999999"/>
    <s v="C.O.D."/>
    <n v="15"/>
    <n v="140"/>
    <n v="35"/>
    <n v="35"/>
    <n v="38.698399999999999"/>
    <n v="73.698399999999992"/>
    <n v="73.698399999999992"/>
    <s v="Wed"/>
    <x v="2"/>
  </r>
  <r>
    <s v="A00214"/>
    <s v="Northwest"/>
    <s v="Cartier"/>
    <s v="Assess"/>
    <s v="Yes"/>
    <d v="2020-10-21T00:00:00"/>
    <d v="2020-11-10T00:00:00"/>
    <x v="0"/>
    <m/>
    <m/>
    <n v="0.25"/>
    <n v="33"/>
    <s v="Account"/>
    <n v="20"/>
    <n v="140"/>
    <n v="35"/>
    <n v="35"/>
    <n v="33"/>
    <n v="68"/>
    <n v="68"/>
    <s v="Wed"/>
    <x v="0"/>
  </r>
  <r>
    <s v="A00215"/>
    <s v="West"/>
    <s v="Michner"/>
    <s v="Assess"/>
    <m/>
    <d v="2020-10-21T00:00:00"/>
    <d v="2020-11-10T00:00:00"/>
    <x v="1"/>
    <m/>
    <m/>
    <n v="0.75"/>
    <n v="126"/>
    <s v="P.O."/>
    <n v="20"/>
    <n v="80"/>
    <n v="60"/>
    <n v="60"/>
    <n v="126"/>
    <n v="186"/>
    <n v="186"/>
    <s v="Wed"/>
    <x v="0"/>
  </r>
  <r>
    <s v="A00216"/>
    <s v="Central"/>
    <s v="Michner"/>
    <s v="Install"/>
    <m/>
    <d v="2020-10-21T00:00:00"/>
    <d v="2021-01-25T00:00:00"/>
    <x v="0"/>
    <m/>
    <m/>
    <n v="8.25"/>
    <n v="4946"/>
    <s v="Account"/>
    <n v="96"/>
    <n v="140"/>
    <n v="1155"/>
    <n v="1155"/>
    <n v="4946"/>
    <n v="6101"/>
    <n v="6101"/>
    <s v="Wed"/>
    <x v="5"/>
  </r>
  <r>
    <s v="A00217"/>
    <s v="Southeast"/>
    <s v="Michner"/>
    <s v="Replace"/>
    <s v="Yes"/>
    <d v="2020-10-22T00:00:00"/>
    <d v="2020-10-29T00:00:00"/>
    <x v="1"/>
    <m/>
    <m/>
    <n v="0.5"/>
    <n v="33.544699999999999"/>
    <s v="P.O."/>
    <n v="7"/>
    <n v="80"/>
    <n v="40"/>
    <n v="40"/>
    <n v="33.544699999999999"/>
    <n v="73.544700000000006"/>
    <n v="73.544700000000006"/>
    <s v="Thu"/>
    <x v="2"/>
  </r>
  <r>
    <s v="A00218"/>
    <s v="Central"/>
    <s v="Burton"/>
    <s v="Assess"/>
    <m/>
    <d v="2020-10-24T00:00:00"/>
    <d v="2020-11-06T00:00:00"/>
    <x v="0"/>
    <m/>
    <m/>
    <n v="0.25"/>
    <n v="25"/>
    <s v="Account"/>
    <n v="13"/>
    <n v="140"/>
    <n v="35"/>
    <n v="35"/>
    <n v="25"/>
    <n v="60"/>
    <n v="60"/>
    <s v="Sat"/>
    <x v="1"/>
  </r>
  <r>
    <s v="A00219"/>
    <s v="West"/>
    <s v="Khan"/>
    <s v="Assess"/>
    <m/>
    <d v="2020-10-24T00:00:00"/>
    <d v="2020-11-24T00:00:00"/>
    <x v="1"/>
    <m/>
    <m/>
    <n v="0.5"/>
    <n v="28.5868"/>
    <s v="Account"/>
    <n v="31"/>
    <n v="80"/>
    <n v="40"/>
    <n v="40"/>
    <n v="28.5868"/>
    <n v="68.586799999999997"/>
    <n v="68.586799999999997"/>
    <s v="Sat"/>
    <x v="0"/>
  </r>
  <r>
    <s v="A00220"/>
    <s v="West"/>
    <s v="Burton"/>
    <s v="Replace"/>
    <m/>
    <d v="2020-10-24T00:00:00"/>
    <d v="2020-12-14T00:00:00"/>
    <x v="0"/>
    <m/>
    <m/>
    <n v="2.5"/>
    <n v="213.48050000000001"/>
    <s v="Account"/>
    <n v="51"/>
    <n v="140"/>
    <n v="350"/>
    <n v="350"/>
    <n v="213.48050000000001"/>
    <n v="563.48050000000001"/>
    <n v="563.48050000000001"/>
    <s v="Sat"/>
    <x v="5"/>
  </r>
  <r>
    <s v="A00221"/>
    <s v="West"/>
    <s v="Khan"/>
    <s v="Assess"/>
    <m/>
    <d v="2020-10-26T00:00:00"/>
    <d v="2020-10-27T00:00:00"/>
    <x v="1"/>
    <m/>
    <m/>
    <n v="0.5"/>
    <n v="83.441299999999998"/>
    <s v="Account"/>
    <n v="1"/>
    <n v="80"/>
    <n v="40"/>
    <n v="40"/>
    <n v="83.441299999999998"/>
    <n v="123.4413"/>
    <n v="123.4413"/>
    <s v="Mon"/>
    <x v="0"/>
  </r>
  <r>
    <s v="A00222"/>
    <s v="Southeast"/>
    <s v="Khan"/>
    <s v="Repair"/>
    <m/>
    <d v="2020-10-26T00:00:00"/>
    <d v="2020-11-17T00:00:00"/>
    <x v="0"/>
    <m/>
    <m/>
    <n v="1"/>
    <n v="25"/>
    <s v="C.O.D."/>
    <n v="22"/>
    <n v="140"/>
    <n v="140"/>
    <n v="140"/>
    <n v="25"/>
    <n v="165"/>
    <n v="165"/>
    <s v="Mon"/>
    <x v="0"/>
  </r>
  <r>
    <s v="A00223"/>
    <s v="South"/>
    <s v="Lopez"/>
    <s v="Assess"/>
    <m/>
    <d v="2020-10-27T00:00:00"/>
    <d v="2020-11-17T00:00:00"/>
    <x v="1"/>
    <m/>
    <m/>
    <n v="0.25"/>
    <n v="67.961500000000001"/>
    <s v="Account"/>
    <n v="21"/>
    <n v="80"/>
    <n v="20"/>
    <n v="20"/>
    <n v="67.961500000000001"/>
    <n v="87.961500000000001"/>
    <n v="87.961500000000001"/>
    <s v="Tue"/>
    <x v="0"/>
  </r>
  <r>
    <s v="A00224"/>
    <s v="West"/>
    <s v="Khan"/>
    <s v="Replace"/>
    <m/>
    <d v="2020-10-27T00:00:00"/>
    <d v="2020-12-16T00:00:00"/>
    <x v="1"/>
    <m/>
    <m/>
    <n v="0.5"/>
    <n v="172.02"/>
    <s v="P.O."/>
    <n v="50"/>
    <n v="80"/>
    <n v="40"/>
    <n v="40"/>
    <n v="172.02"/>
    <n v="212.02"/>
    <n v="212.02"/>
    <s v="Tue"/>
    <x v="3"/>
  </r>
  <r>
    <s v="A00225"/>
    <s v="South"/>
    <s v="Lopez"/>
    <s v="Assess"/>
    <m/>
    <d v="2020-10-27T00:00:00"/>
    <d v="2021-01-16T00:00:00"/>
    <x v="1"/>
    <m/>
    <m/>
    <n v="0.5"/>
    <n v="102.22320000000001"/>
    <s v="P.O."/>
    <n v="81"/>
    <n v="80"/>
    <n v="40"/>
    <n v="40"/>
    <n v="102.22320000000001"/>
    <n v="142.22320000000002"/>
    <n v="142.22320000000002"/>
    <s v="Tue"/>
    <x v="4"/>
  </r>
  <r>
    <s v="A00226"/>
    <s v="South"/>
    <s v="Lopez"/>
    <s v="Replace"/>
    <m/>
    <d v="2020-10-28T00:00:00"/>
    <d v="2020-11-30T00:00:00"/>
    <x v="1"/>
    <m/>
    <m/>
    <n v="0.5"/>
    <n v="373.55279999999999"/>
    <s v="Account"/>
    <n v="33"/>
    <n v="80"/>
    <n v="40"/>
    <n v="40"/>
    <n v="373.55279999999999"/>
    <n v="413.55279999999999"/>
    <n v="413.55279999999999"/>
    <s v="Wed"/>
    <x v="5"/>
  </r>
  <r>
    <s v="A00227"/>
    <s v="South"/>
    <s v="Lopez"/>
    <s v="Install"/>
    <m/>
    <d v="2020-10-28T00:00:00"/>
    <d v="2020-12-01T00:00:00"/>
    <x v="2"/>
    <m/>
    <m/>
    <n v="2.75"/>
    <n v="1249.0878"/>
    <s v="Account"/>
    <n v="34"/>
    <n v="195"/>
    <n v="536.25"/>
    <n v="536.25"/>
    <n v="1249.0878"/>
    <n v="1785.3378"/>
    <n v="1785.3378"/>
    <s v="Wed"/>
    <x v="0"/>
  </r>
  <r>
    <s v="A00228"/>
    <s v="Northwest"/>
    <s v="Khan"/>
    <s v="Deliver"/>
    <m/>
    <d v="2020-10-29T00:00:00"/>
    <d v="2020-11-06T00:00:00"/>
    <x v="1"/>
    <m/>
    <m/>
    <n v="0.25"/>
    <n v="240"/>
    <s v="Account"/>
    <n v="8"/>
    <n v="80"/>
    <n v="20"/>
    <n v="20"/>
    <n v="240"/>
    <n v="260"/>
    <n v="260"/>
    <s v="Thu"/>
    <x v="1"/>
  </r>
  <r>
    <s v="A00229"/>
    <s v="Northwest"/>
    <s v="Cartier"/>
    <s v="Deliver"/>
    <m/>
    <d v="2020-10-29T00:00:00"/>
    <d v="2020-11-18T00:00:00"/>
    <x v="1"/>
    <m/>
    <m/>
    <n v="0.25"/>
    <n v="27"/>
    <s v="C.O.D."/>
    <n v="20"/>
    <n v="80"/>
    <n v="20"/>
    <n v="20"/>
    <n v="27"/>
    <n v="47"/>
    <n v="47"/>
    <s v="Thu"/>
    <x v="3"/>
  </r>
  <r>
    <s v="A00230"/>
    <s v="West"/>
    <s v="Khan"/>
    <s v="Replace"/>
    <m/>
    <d v="2020-11-02T00:00:00"/>
    <d v="2020-11-04T00:00:00"/>
    <x v="0"/>
    <m/>
    <m/>
    <n v="1"/>
    <n v="228.6335"/>
    <s v="C.O.D."/>
    <n v="2"/>
    <n v="140"/>
    <n v="140"/>
    <n v="140"/>
    <n v="228.6335"/>
    <n v="368.63350000000003"/>
    <n v="368.63350000000003"/>
    <s v="Mon"/>
    <x v="3"/>
  </r>
  <r>
    <s v="A00231"/>
    <s v="West"/>
    <s v="Michner"/>
    <s v="Assess"/>
    <m/>
    <d v="2020-11-02T00:00:00"/>
    <d v="2020-11-25T00:00:00"/>
    <x v="1"/>
    <m/>
    <m/>
    <n v="0.5"/>
    <n v="26.582599999999999"/>
    <s v="Account"/>
    <n v="23"/>
    <n v="80"/>
    <n v="40"/>
    <n v="40"/>
    <n v="26.582599999999999"/>
    <n v="66.582599999999999"/>
    <n v="66.582599999999999"/>
    <s v="Mon"/>
    <x v="3"/>
  </r>
  <r>
    <s v="A00232"/>
    <s v="North"/>
    <s v="Michner"/>
    <s v="Replace"/>
    <m/>
    <d v="2020-11-02T00:00:00"/>
    <d v="2020-12-07T00:00:00"/>
    <x v="0"/>
    <m/>
    <m/>
    <n v="0.75"/>
    <n v="5.71"/>
    <s v="Account"/>
    <n v="35"/>
    <n v="140"/>
    <n v="105"/>
    <n v="105"/>
    <n v="5.71"/>
    <n v="110.71"/>
    <n v="110.71"/>
    <s v="Mon"/>
    <x v="5"/>
  </r>
  <r>
    <s v="A00233"/>
    <s v="Central"/>
    <s v="Michner"/>
    <s v="Replace"/>
    <m/>
    <d v="2020-11-02T00:00:00"/>
    <d v="2021-01-11T00:00:00"/>
    <x v="0"/>
    <m/>
    <m/>
    <n v="0.5"/>
    <n v="263.0523"/>
    <s v="C.O.D."/>
    <n v="70"/>
    <n v="140"/>
    <n v="70"/>
    <n v="70"/>
    <n v="263.0523"/>
    <n v="333.0523"/>
    <n v="333.0523"/>
    <s v="Mon"/>
    <x v="5"/>
  </r>
  <r>
    <s v="A00234"/>
    <s v="Southeast"/>
    <s v="Cartier"/>
    <s v="Replace"/>
    <m/>
    <d v="2020-11-02T00:00:00"/>
    <d v="2021-04-15T00:00:00"/>
    <x v="0"/>
    <m/>
    <m/>
    <n v="1.75"/>
    <n v="8.25"/>
    <s v="Account"/>
    <n v="164"/>
    <n v="140"/>
    <n v="245"/>
    <n v="245"/>
    <n v="8.25"/>
    <n v="253.25"/>
    <n v="253.25"/>
    <s v="Mon"/>
    <x v="2"/>
  </r>
  <r>
    <s v="A00235"/>
    <s v="Southeast"/>
    <s v="Khan"/>
    <s v="Replace"/>
    <m/>
    <d v="2020-11-03T00:00:00"/>
    <d v="2020-11-30T00:00:00"/>
    <x v="1"/>
    <m/>
    <m/>
    <n v="0.5"/>
    <n v="15.63"/>
    <s v="Account"/>
    <n v="27"/>
    <n v="80"/>
    <n v="40"/>
    <n v="40"/>
    <n v="15.63"/>
    <n v="55.63"/>
    <n v="55.63"/>
    <s v="Tue"/>
    <x v="5"/>
  </r>
  <r>
    <s v="A00236"/>
    <s v="Central"/>
    <s v="Michner"/>
    <s v="Replace"/>
    <m/>
    <d v="2020-11-03T00:00:00"/>
    <d v="2020-12-02T00:00:00"/>
    <x v="1"/>
    <m/>
    <m/>
    <n v="0.5"/>
    <n v="15.63"/>
    <s v="Account"/>
    <n v="29"/>
    <n v="80"/>
    <n v="40"/>
    <n v="40"/>
    <n v="15.63"/>
    <n v="55.63"/>
    <n v="55.63"/>
    <s v="Tue"/>
    <x v="3"/>
  </r>
  <r>
    <s v="A00237"/>
    <s v="Southeast"/>
    <s v="Burton"/>
    <s v="Assess"/>
    <m/>
    <d v="2020-11-03T00:00:00"/>
    <d v="2020-12-08T00:00:00"/>
    <x v="1"/>
    <m/>
    <m/>
    <n v="0.75"/>
    <n v="28.5"/>
    <s v="C.O.D."/>
    <n v="35"/>
    <n v="80"/>
    <n v="60"/>
    <n v="60"/>
    <n v="28.5"/>
    <n v="88.5"/>
    <n v="88.5"/>
    <s v="Tue"/>
    <x v="0"/>
  </r>
  <r>
    <s v="A00238"/>
    <s v="West"/>
    <s v="Khan"/>
    <s v="Replace"/>
    <m/>
    <d v="2020-11-04T00:00:00"/>
    <d v="2020-11-09T00:00:00"/>
    <x v="1"/>
    <m/>
    <m/>
    <n v="0.5"/>
    <n v="748.44"/>
    <s v="Account"/>
    <n v="5"/>
    <n v="80"/>
    <n v="40"/>
    <n v="40"/>
    <n v="748.44"/>
    <n v="788.44"/>
    <n v="788.44"/>
    <s v="Wed"/>
    <x v="5"/>
  </r>
  <r>
    <s v="A00239"/>
    <s v="West"/>
    <s v="Michner"/>
    <s v="Install"/>
    <m/>
    <d v="2020-11-04T00:00:00"/>
    <d v="2020-11-17T00:00:00"/>
    <x v="1"/>
    <m/>
    <m/>
    <n v="1"/>
    <n v="86.356300000000005"/>
    <s v="P.O."/>
    <n v="13"/>
    <n v="80"/>
    <n v="80"/>
    <n v="80"/>
    <n v="86.356300000000005"/>
    <n v="166.3563"/>
    <n v="166.3563"/>
    <s v="Wed"/>
    <x v="0"/>
  </r>
  <r>
    <s v="A00240"/>
    <s v="North"/>
    <s v="Cartier"/>
    <s v="Deliver"/>
    <m/>
    <d v="2020-11-04T00:00:00"/>
    <d v="2020-11-17T00:00:00"/>
    <x v="1"/>
    <m/>
    <m/>
    <n v="0.25"/>
    <n v="107.99550000000001"/>
    <s v="P.O."/>
    <n v="13"/>
    <n v="80"/>
    <n v="20"/>
    <n v="20"/>
    <n v="107.99550000000001"/>
    <n v="127.99550000000001"/>
    <n v="127.99550000000001"/>
    <s v="Wed"/>
    <x v="0"/>
  </r>
  <r>
    <s v="A00241"/>
    <s v="Central"/>
    <s v="Cartier"/>
    <s v="Replace"/>
    <m/>
    <d v="2020-11-04T00:00:00"/>
    <d v="2020-11-24T00:00:00"/>
    <x v="0"/>
    <m/>
    <m/>
    <n v="0.5"/>
    <n v="279.31"/>
    <s v="Account"/>
    <n v="20"/>
    <n v="140"/>
    <n v="70"/>
    <n v="70"/>
    <n v="279.31"/>
    <n v="349.31"/>
    <n v="349.31"/>
    <s v="Wed"/>
    <x v="0"/>
  </r>
  <r>
    <s v="A00242"/>
    <s v="West"/>
    <s v="Khan"/>
    <s v="Assess"/>
    <m/>
    <d v="2020-11-04T00:00:00"/>
    <d v="2020-12-02T00:00:00"/>
    <x v="1"/>
    <m/>
    <m/>
    <n v="0.5"/>
    <n v="25.26"/>
    <s v="Account"/>
    <n v="28"/>
    <n v="80"/>
    <n v="40"/>
    <n v="40"/>
    <n v="25.26"/>
    <n v="65.260000000000005"/>
    <n v="65.260000000000005"/>
    <s v="Wed"/>
    <x v="3"/>
  </r>
  <r>
    <s v="A00243"/>
    <s v="Central"/>
    <s v="Cartier"/>
    <s v="Replace"/>
    <m/>
    <d v="2020-11-05T00:00:00"/>
    <d v="2020-11-18T00:00:00"/>
    <x v="1"/>
    <m/>
    <m/>
    <n v="1"/>
    <n v="351.02069999999998"/>
    <s v="C.O.D."/>
    <n v="13"/>
    <n v="80"/>
    <n v="80"/>
    <n v="80"/>
    <n v="351.02069999999998"/>
    <n v="431.02069999999998"/>
    <n v="431.02069999999998"/>
    <s v="Thu"/>
    <x v="3"/>
  </r>
  <r>
    <s v="A00244"/>
    <s v="West"/>
    <s v="Michner"/>
    <s v="Replace"/>
    <m/>
    <d v="2020-11-05T00:00:00"/>
    <d v="2020-11-25T00:00:00"/>
    <x v="1"/>
    <m/>
    <m/>
    <n v="0.5"/>
    <n v="27.953900000000001"/>
    <s v="Account"/>
    <n v="20"/>
    <n v="80"/>
    <n v="40"/>
    <n v="40"/>
    <n v="27.953900000000001"/>
    <n v="67.953900000000004"/>
    <n v="67.953900000000004"/>
    <s v="Thu"/>
    <x v="3"/>
  </r>
  <r>
    <s v="A00245"/>
    <s v="Northwest"/>
    <s v="Burton"/>
    <s v="Assess"/>
    <m/>
    <d v="2020-11-07T00:00:00"/>
    <d v="2020-12-09T00:00:00"/>
    <x v="0"/>
    <m/>
    <m/>
    <n v="0.75"/>
    <n v="62.13"/>
    <s v="Account"/>
    <n v="32"/>
    <n v="140"/>
    <n v="105"/>
    <n v="105"/>
    <n v="62.13"/>
    <n v="167.13"/>
    <n v="167.13"/>
    <s v="Sat"/>
    <x v="3"/>
  </r>
  <r>
    <s v="A00246"/>
    <s v="South"/>
    <s v="Lopez"/>
    <s v="Install"/>
    <m/>
    <d v="2020-11-09T00:00:00"/>
    <d v="2020-11-26T00:00:00"/>
    <x v="1"/>
    <m/>
    <m/>
    <n v="7"/>
    <n v="3396.25"/>
    <s v="P.O."/>
    <n v="17"/>
    <n v="80"/>
    <n v="560"/>
    <n v="560"/>
    <n v="3396.25"/>
    <n v="3956.25"/>
    <n v="3956.25"/>
    <s v="Mon"/>
    <x v="2"/>
  </r>
  <r>
    <s v="A00247"/>
    <s v="East"/>
    <s v="Ling"/>
    <s v="Replace"/>
    <m/>
    <d v="2020-11-09T00:00:00"/>
    <d v="2021-03-03T00:00:00"/>
    <x v="0"/>
    <m/>
    <m/>
    <n v="0.5"/>
    <n v="22"/>
    <s v="Account"/>
    <n v="114"/>
    <n v="140"/>
    <n v="70"/>
    <n v="70"/>
    <n v="22"/>
    <n v="92"/>
    <n v="92"/>
    <s v="Mon"/>
    <x v="3"/>
  </r>
  <r>
    <s v="A00248"/>
    <s v="West"/>
    <s v="Khan"/>
    <s v="Replace"/>
    <m/>
    <d v="2020-11-10T00:00:00"/>
    <d v="2020-12-09T00:00:00"/>
    <x v="1"/>
    <m/>
    <m/>
    <n v="0.5"/>
    <n v="163.36609999999999"/>
    <s v="P.O."/>
    <n v="29"/>
    <n v="80"/>
    <n v="40"/>
    <n v="40"/>
    <n v="163.36609999999999"/>
    <n v="203.36609999999999"/>
    <n v="203.36609999999999"/>
    <s v="Tue"/>
    <x v="3"/>
  </r>
  <r>
    <s v="A00249"/>
    <s v="South"/>
    <s v="Lopez"/>
    <s v="Assess"/>
    <m/>
    <d v="2020-11-11T00:00:00"/>
    <d v="2020-11-25T00:00:00"/>
    <x v="1"/>
    <m/>
    <m/>
    <n v="0.25"/>
    <n v="25.407900000000001"/>
    <s v="Account"/>
    <n v="14"/>
    <n v="80"/>
    <n v="20"/>
    <n v="20"/>
    <n v="25.407900000000001"/>
    <n v="45.407899999999998"/>
    <n v="45.407899999999998"/>
    <s v="Wed"/>
    <x v="3"/>
  </r>
  <r>
    <s v="A00250"/>
    <s v="Southeast"/>
    <s v="Cartier"/>
    <s v="Replace"/>
    <m/>
    <d v="2020-11-11T00:00:00"/>
    <d v="2020-12-03T00:00:00"/>
    <x v="0"/>
    <m/>
    <m/>
    <n v="0.75"/>
    <n v="182.7"/>
    <s v="C.O.D."/>
    <n v="22"/>
    <n v="140"/>
    <n v="105"/>
    <n v="105"/>
    <n v="182.7"/>
    <n v="287.7"/>
    <n v="287.7"/>
    <s v="Wed"/>
    <x v="2"/>
  </r>
  <r>
    <s v="A00251"/>
    <s v="Southeast"/>
    <s v="Khan"/>
    <s v="Replace"/>
    <m/>
    <d v="2020-11-11T00:00:00"/>
    <d v="2020-11-30T00:00:00"/>
    <x v="1"/>
    <m/>
    <m/>
    <n v="0.5"/>
    <n v="73.508899999999997"/>
    <s v="C.O.D."/>
    <n v="19"/>
    <n v="80"/>
    <n v="40"/>
    <n v="40"/>
    <n v="73.508899999999997"/>
    <n v="113.5089"/>
    <n v="113.5089"/>
    <s v="Wed"/>
    <x v="5"/>
  </r>
  <r>
    <s v="A00252"/>
    <s v="Central"/>
    <s v="Cartier"/>
    <s v="Replace"/>
    <s v="Yes"/>
    <d v="2020-11-11T00:00:00"/>
    <d v="2020-12-01T00:00:00"/>
    <x v="0"/>
    <m/>
    <m/>
    <n v="0.5"/>
    <n v="115.22490000000001"/>
    <s v="Account"/>
    <n v="20"/>
    <n v="140"/>
    <n v="70"/>
    <n v="70"/>
    <n v="115.22490000000001"/>
    <n v="185.22489999999999"/>
    <n v="185.22489999999999"/>
    <s v="Wed"/>
    <x v="0"/>
  </r>
  <r>
    <s v="A00253"/>
    <s v="Northwest"/>
    <s v="Cartier"/>
    <s v="Replace"/>
    <m/>
    <d v="2020-11-12T00:00:00"/>
    <d v="2020-11-19T00:00:00"/>
    <x v="0"/>
    <m/>
    <m/>
    <n v="0.75"/>
    <n v="340.45229999999998"/>
    <s v="C.O.D."/>
    <n v="7"/>
    <n v="140"/>
    <n v="105"/>
    <n v="105"/>
    <n v="340.45229999999998"/>
    <n v="445.45229999999998"/>
    <n v="445.45229999999998"/>
    <s v="Thu"/>
    <x v="2"/>
  </r>
  <r>
    <s v="A00254"/>
    <s v="West"/>
    <s v="Khan"/>
    <s v="Assess"/>
    <m/>
    <d v="2020-11-12T00:00:00"/>
    <d v="2020-11-26T00:00:00"/>
    <x v="1"/>
    <m/>
    <m/>
    <n v="0.5"/>
    <n v="12"/>
    <s v="Account"/>
    <n v="14"/>
    <n v="80"/>
    <n v="40"/>
    <n v="40"/>
    <n v="12"/>
    <n v="52"/>
    <n v="52"/>
    <s v="Thu"/>
    <x v="2"/>
  </r>
  <r>
    <s v="A00255"/>
    <s v="Southeast"/>
    <s v="Khan"/>
    <s v="Replace"/>
    <m/>
    <d v="2020-11-13T00:00:00"/>
    <d v="2020-11-24T00:00:00"/>
    <x v="1"/>
    <m/>
    <m/>
    <n v="0.5"/>
    <n v="36.754399999999997"/>
    <s v="Account"/>
    <n v="11"/>
    <n v="80"/>
    <n v="40"/>
    <n v="40"/>
    <n v="36.754399999999997"/>
    <n v="76.754400000000004"/>
    <n v="76.754400000000004"/>
    <s v="Fri"/>
    <x v="0"/>
  </r>
  <r>
    <s v="A00256"/>
    <s v="South"/>
    <s v="Lopez"/>
    <s v="Install"/>
    <m/>
    <d v="2020-11-14T00:00:00"/>
    <d v="2020-12-05T00:00:00"/>
    <x v="1"/>
    <m/>
    <m/>
    <n v="1.75"/>
    <n v="183.95"/>
    <s v="P.O."/>
    <n v="21"/>
    <n v="80"/>
    <n v="140"/>
    <n v="140"/>
    <n v="183.95"/>
    <n v="323.95"/>
    <n v="323.95"/>
    <s v="Sat"/>
    <x v="4"/>
  </r>
  <r>
    <s v="A00257"/>
    <s v="West"/>
    <s v="Khan"/>
    <s v="Assess"/>
    <s v="Yes"/>
    <d v="2020-11-14T00:00:00"/>
    <d v="2020-12-02T00:00:00"/>
    <x v="1"/>
    <m/>
    <m/>
    <n v="0.25"/>
    <n v="26.582599999999999"/>
    <s v="P.O."/>
    <n v="18"/>
    <n v="80"/>
    <n v="20"/>
    <n v="20"/>
    <n v="26.582599999999999"/>
    <n v="46.582599999999999"/>
    <n v="46.582599999999999"/>
    <s v="Sat"/>
    <x v="3"/>
  </r>
  <r>
    <s v="A00258"/>
    <s v="West"/>
    <s v="Khan"/>
    <s v="Assess"/>
    <m/>
    <d v="2020-11-16T00:00:00"/>
    <d v="2020-12-02T00:00:00"/>
    <x v="1"/>
    <m/>
    <m/>
    <n v="0.5"/>
    <n v="13.42"/>
    <s v="C.O.D."/>
    <n v="16"/>
    <n v="80"/>
    <n v="40"/>
    <n v="40"/>
    <n v="13.42"/>
    <n v="53.42"/>
    <n v="53.42"/>
    <s v="Mon"/>
    <x v="3"/>
  </r>
  <r>
    <s v="A00259"/>
    <s v="West"/>
    <s v="Khan"/>
    <s v="Install"/>
    <m/>
    <d v="2020-11-16T00:00:00"/>
    <d v="2020-12-03T00:00:00"/>
    <x v="1"/>
    <m/>
    <m/>
    <n v="1"/>
    <n v="324"/>
    <s v="P.O."/>
    <n v="17"/>
    <n v="80"/>
    <n v="80"/>
    <n v="80"/>
    <n v="324"/>
    <n v="404"/>
    <n v="404"/>
    <s v="Mon"/>
    <x v="2"/>
  </r>
  <r>
    <s v="A00260"/>
    <s v="Southeast"/>
    <s v="Khan"/>
    <s v="Replace"/>
    <m/>
    <d v="2020-11-17T00:00:00"/>
    <d v="2020-12-09T00:00:00"/>
    <x v="0"/>
    <m/>
    <m/>
    <n v="0.5"/>
    <n v="504.21269999999998"/>
    <s v="C.O.D."/>
    <n v="22"/>
    <n v="140"/>
    <n v="70"/>
    <n v="70"/>
    <n v="504.21269999999998"/>
    <n v="574.21270000000004"/>
    <n v="574.21270000000004"/>
    <s v="Tue"/>
    <x v="3"/>
  </r>
  <r>
    <s v="A00261"/>
    <s v="Central"/>
    <s v="Khan"/>
    <s v="Assess"/>
    <s v="Yes"/>
    <d v="2020-11-17T00:00:00"/>
    <d v="2020-12-15T00:00:00"/>
    <x v="0"/>
    <m/>
    <m/>
    <n v="0.5"/>
    <n v="338.0702"/>
    <s v="Account"/>
    <n v="28"/>
    <n v="140"/>
    <n v="70"/>
    <n v="70"/>
    <n v="338.0702"/>
    <n v="408.0702"/>
    <n v="408.0702"/>
    <s v="Tue"/>
    <x v="0"/>
  </r>
  <r>
    <s v="A00262"/>
    <s v="Southeast"/>
    <s v="Burton"/>
    <s v="Assess"/>
    <m/>
    <d v="2020-11-18T00:00:00"/>
    <d v="2020-11-30T00:00:00"/>
    <x v="0"/>
    <m/>
    <m/>
    <n v="1.5"/>
    <n v="0.98399999999999999"/>
    <s v="C.O.D."/>
    <n v="12"/>
    <n v="140"/>
    <n v="210"/>
    <n v="210"/>
    <n v="0.98399999999999999"/>
    <n v="210.98400000000001"/>
    <n v="210.98400000000001"/>
    <s v="Wed"/>
    <x v="5"/>
  </r>
  <r>
    <s v="A00263"/>
    <s v="Southeast"/>
    <s v="Khan"/>
    <s v="Assess"/>
    <m/>
    <d v="2020-11-18T00:00:00"/>
    <d v="2020-11-30T00:00:00"/>
    <x v="1"/>
    <m/>
    <m/>
    <n v="0.5"/>
    <n v="14.88"/>
    <s v="Account"/>
    <n v="12"/>
    <n v="80"/>
    <n v="40"/>
    <n v="40"/>
    <n v="14.88"/>
    <n v="54.88"/>
    <n v="54.88"/>
    <s v="Wed"/>
    <x v="5"/>
  </r>
  <r>
    <s v="A00264"/>
    <s v="South"/>
    <s v="Lopez"/>
    <s v="Assess"/>
    <m/>
    <d v="2020-11-19T00:00:00"/>
    <d v="2020-11-30T00:00:00"/>
    <x v="1"/>
    <m/>
    <m/>
    <n v="0.5"/>
    <n v="81.900000000000006"/>
    <s v="Account"/>
    <n v="11"/>
    <n v="80"/>
    <n v="40"/>
    <n v="40"/>
    <n v="81.900000000000006"/>
    <n v="121.9"/>
    <n v="121.9"/>
    <s v="Thu"/>
    <x v="5"/>
  </r>
  <r>
    <s v="A00265"/>
    <s v="Northwest"/>
    <s v="Burton"/>
    <s v="Assess"/>
    <m/>
    <d v="2020-11-19T00:00:00"/>
    <d v="2020-12-03T00:00:00"/>
    <x v="0"/>
    <m/>
    <m/>
    <n v="0.25"/>
    <n v="21.33"/>
    <s v="Account"/>
    <n v="14"/>
    <n v="140"/>
    <n v="35"/>
    <n v="35"/>
    <n v="21.33"/>
    <n v="56.33"/>
    <n v="56.33"/>
    <s v="Thu"/>
    <x v="2"/>
  </r>
  <r>
    <s v="A00266"/>
    <s v="Central"/>
    <s v="Khan"/>
    <s v="Assess"/>
    <m/>
    <d v="2020-11-19T00:00:00"/>
    <d v="2020-12-03T00:00:00"/>
    <x v="1"/>
    <m/>
    <m/>
    <n v="0.25"/>
    <n v="120"/>
    <s v="P.O."/>
    <n v="14"/>
    <n v="80"/>
    <n v="20"/>
    <n v="20"/>
    <n v="120"/>
    <n v="140"/>
    <n v="140"/>
    <s v="Thu"/>
    <x v="2"/>
  </r>
  <r>
    <s v="A00267"/>
    <s v="Northwest"/>
    <s v="Michner"/>
    <s v="Replace"/>
    <m/>
    <d v="2020-11-19T00:00:00"/>
    <d v="2020-12-17T00:00:00"/>
    <x v="0"/>
    <m/>
    <m/>
    <n v="0.5"/>
    <n v="1579.4"/>
    <s v="Account"/>
    <n v="28"/>
    <n v="140"/>
    <n v="70"/>
    <n v="70"/>
    <n v="1579.4"/>
    <n v="1649.4"/>
    <n v="1649.4"/>
    <s v="Thu"/>
    <x v="2"/>
  </r>
  <r>
    <s v="A00268"/>
    <s v="South"/>
    <s v="Khan"/>
    <s v="Replace"/>
    <m/>
    <d v="2020-11-21T00:00:00"/>
    <d v="2020-11-30T00:00:00"/>
    <x v="0"/>
    <m/>
    <m/>
    <n v="0.5"/>
    <n v="174.18029999999999"/>
    <s v="C.O.D."/>
    <n v="9"/>
    <n v="140"/>
    <n v="70"/>
    <n v="70"/>
    <n v="174.18029999999999"/>
    <n v="244.18029999999999"/>
    <n v="244.18029999999999"/>
    <s v="Sat"/>
    <x v="5"/>
  </r>
  <r>
    <s v="A00269"/>
    <s v="Central"/>
    <s v="Burton"/>
    <s v="Replace"/>
    <m/>
    <d v="2020-11-23T00:00:00"/>
    <d v="2020-12-07T00:00:00"/>
    <x v="1"/>
    <m/>
    <m/>
    <n v="0.75"/>
    <n v="20"/>
    <s v="Account"/>
    <n v="14"/>
    <n v="80"/>
    <n v="60"/>
    <n v="60"/>
    <n v="20"/>
    <n v="80"/>
    <n v="80"/>
    <s v="Mon"/>
    <x v="5"/>
  </r>
  <r>
    <s v="A00270"/>
    <s v="Northwest"/>
    <s v="Khan"/>
    <s v="Install"/>
    <m/>
    <d v="2020-11-23T00:00:00"/>
    <d v="2021-01-05T00:00:00"/>
    <x v="1"/>
    <m/>
    <m/>
    <n v="2.5"/>
    <n v="689.15409999999997"/>
    <s v="P.O."/>
    <n v="43"/>
    <n v="80"/>
    <n v="200"/>
    <n v="200"/>
    <n v="689.15409999999997"/>
    <n v="889.15409999999997"/>
    <n v="889.15409999999997"/>
    <s v="Mon"/>
    <x v="0"/>
  </r>
  <r>
    <s v="A00271"/>
    <s v="Southeast"/>
    <s v="Michner"/>
    <s v="Assess"/>
    <m/>
    <d v="2020-11-23T00:00:00"/>
    <d v="2021-01-07T00:00:00"/>
    <x v="1"/>
    <m/>
    <m/>
    <n v="0.25"/>
    <n v="156"/>
    <s v="Account"/>
    <n v="45"/>
    <n v="80"/>
    <n v="20"/>
    <n v="20"/>
    <n v="156"/>
    <n v="176"/>
    <n v="176"/>
    <s v="Mon"/>
    <x v="2"/>
  </r>
  <r>
    <s v="A00272"/>
    <s v="South"/>
    <s v="Lopez"/>
    <s v="Assess"/>
    <m/>
    <d v="2020-11-23T00:00:00"/>
    <d v="2021-01-16T00:00:00"/>
    <x v="1"/>
    <m/>
    <m/>
    <n v="0.25"/>
    <n v="45.734099999999998"/>
    <s v="Account"/>
    <n v="54"/>
    <n v="80"/>
    <n v="20"/>
    <n v="20"/>
    <n v="45.734099999999998"/>
    <n v="65.734099999999998"/>
    <n v="65.734099999999998"/>
    <s v="Mon"/>
    <x v="4"/>
  </r>
  <r>
    <s v="A00273"/>
    <s v="East"/>
    <s v="Ling"/>
    <s v="Replace"/>
    <m/>
    <d v="2020-11-23T00:00:00"/>
    <d v="2021-02-09T00:00:00"/>
    <x v="0"/>
    <m/>
    <m/>
    <n v="0.5"/>
    <n v="204.28399999999999"/>
    <s v="Account"/>
    <n v="78"/>
    <n v="140"/>
    <n v="70"/>
    <n v="70"/>
    <n v="204.28399999999999"/>
    <n v="274.28399999999999"/>
    <n v="274.28399999999999"/>
    <s v="Mon"/>
    <x v="0"/>
  </r>
  <r>
    <s v="A00274"/>
    <s v="Northwest"/>
    <s v="Khan"/>
    <s v="Deliver"/>
    <s v="Yes"/>
    <d v="2020-11-24T00:00:00"/>
    <d v="2020-11-26T00:00:00"/>
    <x v="1"/>
    <m/>
    <m/>
    <n v="0.25"/>
    <n v="21.33"/>
    <s v="Account"/>
    <n v="2"/>
    <n v="80"/>
    <n v="20"/>
    <n v="20"/>
    <n v="21.33"/>
    <n v="41.33"/>
    <n v="41.33"/>
    <s v="Tue"/>
    <x v="2"/>
  </r>
  <r>
    <s v="A00275"/>
    <s v="Southeast"/>
    <s v="Khan"/>
    <s v="Replace"/>
    <m/>
    <d v="2020-11-24T00:00:00"/>
    <d v="2020-12-03T00:00:00"/>
    <x v="1"/>
    <m/>
    <m/>
    <n v="0.5"/>
    <n v="34.08"/>
    <s v="P.O."/>
    <n v="9"/>
    <n v="80"/>
    <n v="40"/>
    <n v="40"/>
    <n v="34.08"/>
    <n v="74.08"/>
    <n v="74.08"/>
    <s v="Tue"/>
    <x v="2"/>
  </r>
  <r>
    <s v="A00276"/>
    <s v="Northwest"/>
    <s v="Michner"/>
    <s v="Replace"/>
    <m/>
    <d v="2020-11-24T00:00:00"/>
    <d v="2020-12-03T00:00:00"/>
    <x v="0"/>
    <m/>
    <m/>
    <n v="0.75"/>
    <n v="212.0085"/>
    <s v="Account"/>
    <n v="9"/>
    <n v="140"/>
    <n v="105"/>
    <n v="105"/>
    <n v="212.0085"/>
    <n v="317.00850000000003"/>
    <n v="317.00850000000003"/>
    <s v="Tue"/>
    <x v="2"/>
  </r>
  <r>
    <s v="A00277"/>
    <s v="Northwest"/>
    <s v="Khan"/>
    <s v="Repair"/>
    <m/>
    <d v="2020-11-24T00:00:00"/>
    <d v="2020-12-07T00:00:00"/>
    <x v="1"/>
    <m/>
    <m/>
    <n v="1"/>
    <n v="341.2672"/>
    <s v="C.O.D."/>
    <n v="13"/>
    <n v="80"/>
    <n v="80"/>
    <n v="80"/>
    <n v="341.2672"/>
    <n v="421.2672"/>
    <n v="421.2672"/>
    <s v="Tue"/>
    <x v="5"/>
  </r>
  <r>
    <s v="A00278"/>
    <s v="Central"/>
    <s v="Cartier"/>
    <s v="Replace"/>
    <m/>
    <d v="2020-11-24T00:00:00"/>
    <d v="2021-02-18T00:00:00"/>
    <x v="1"/>
    <m/>
    <m/>
    <n v="0.5"/>
    <n v="25.773599999999998"/>
    <s v="Account"/>
    <n v="86"/>
    <n v="80"/>
    <n v="40"/>
    <n v="40"/>
    <n v="25.773599999999998"/>
    <n v="65.773600000000002"/>
    <n v="65.773600000000002"/>
    <s v="Tue"/>
    <x v="2"/>
  </r>
  <r>
    <s v="A00279"/>
    <s v="Southeast"/>
    <s v="Khan"/>
    <s v="Assess"/>
    <s v="Yes"/>
    <d v="2020-11-25T00:00:00"/>
    <d v="2020-12-07T00:00:00"/>
    <x v="1"/>
    <m/>
    <m/>
    <n v="0.5"/>
    <n v="133.36609999999999"/>
    <s v="Account"/>
    <n v="12"/>
    <n v="80"/>
    <n v="40"/>
    <n v="40"/>
    <n v="133.36609999999999"/>
    <n v="173.36609999999999"/>
    <n v="173.36609999999999"/>
    <s v="Wed"/>
    <x v="5"/>
  </r>
  <r>
    <s v="A00280"/>
    <s v="West"/>
    <s v="Khan"/>
    <s v="Assess"/>
    <m/>
    <d v="2020-11-25T00:00:00"/>
    <d v="2021-01-04T00:00:00"/>
    <x v="1"/>
    <m/>
    <m/>
    <n v="0.5"/>
    <n v="66.864900000000006"/>
    <s v="Account"/>
    <n v="40"/>
    <n v="80"/>
    <n v="40"/>
    <n v="40"/>
    <n v="66.864900000000006"/>
    <n v="106.86490000000001"/>
    <n v="106.86490000000001"/>
    <s v="Wed"/>
    <x v="5"/>
  </r>
  <r>
    <s v="A00281"/>
    <s v="West"/>
    <s v="Khan"/>
    <s v="Assess"/>
    <m/>
    <d v="2020-11-25T00:00:00"/>
    <d v="2021-01-04T00:00:00"/>
    <x v="1"/>
    <m/>
    <m/>
    <n v="0.75"/>
    <n v="94.26"/>
    <s v="P.O."/>
    <n v="40"/>
    <n v="80"/>
    <n v="60"/>
    <n v="60"/>
    <n v="94.26"/>
    <n v="154.26"/>
    <n v="154.26"/>
    <s v="Wed"/>
    <x v="5"/>
  </r>
  <r>
    <s v="A00282"/>
    <s v="West"/>
    <s v="Khan"/>
    <s v="Assess"/>
    <m/>
    <d v="2020-11-25T00:00:00"/>
    <d v="2021-01-04T00:00:00"/>
    <x v="1"/>
    <m/>
    <m/>
    <n v="0.25"/>
    <n v="120"/>
    <s v="C.O.D."/>
    <n v="40"/>
    <n v="80"/>
    <n v="20"/>
    <n v="20"/>
    <n v="120"/>
    <n v="140"/>
    <n v="140"/>
    <s v="Wed"/>
    <x v="5"/>
  </r>
  <r>
    <s v="A00283"/>
    <s v="West"/>
    <s v="Khan"/>
    <s v="Deliver"/>
    <m/>
    <d v="2020-11-26T00:00:00"/>
    <d v="2020-12-02T00:00:00"/>
    <x v="1"/>
    <m/>
    <m/>
    <n v="0.25"/>
    <n v="120"/>
    <s v="Account"/>
    <n v="6"/>
    <n v="80"/>
    <n v="20"/>
    <n v="20"/>
    <n v="120"/>
    <n v="140"/>
    <n v="140"/>
    <s v="Thu"/>
    <x v="3"/>
  </r>
  <r>
    <s v="A00284"/>
    <s v="Northwest"/>
    <s v="Burton"/>
    <s v="Deliver"/>
    <s v="Yes"/>
    <d v="2020-11-26T00:00:00"/>
    <d v="2020-12-03T00:00:00"/>
    <x v="1"/>
    <m/>
    <m/>
    <n v="0.25"/>
    <n v="45.99"/>
    <s v="P.O."/>
    <n v="7"/>
    <n v="80"/>
    <n v="20"/>
    <n v="20"/>
    <n v="45.99"/>
    <n v="65.990000000000009"/>
    <n v="65.990000000000009"/>
    <s v="Thu"/>
    <x v="2"/>
  </r>
  <r>
    <s v="A00285"/>
    <s v="Southeast"/>
    <s v="Burton"/>
    <s v="Assess"/>
    <m/>
    <d v="2020-11-26T00:00:00"/>
    <d v="2020-12-10T00:00:00"/>
    <x v="1"/>
    <m/>
    <m/>
    <n v="0.5"/>
    <n v="33"/>
    <s v="C.O.D."/>
    <n v="14"/>
    <n v="80"/>
    <n v="40"/>
    <n v="40"/>
    <n v="33"/>
    <n v="73"/>
    <n v="73"/>
    <s v="Thu"/>
    <x v="2"/>
  </r>
  <r>
    <s v="A00286"/>
    <s v="Northwest"/>
    <s v="Michner"/>
    <s v="Assess"/>
    <m/>
    <d v="2020-11-26T00:00:00"/>
    <d v="2021-01-11T00:00:00"/>
    <x v="1"/>
    <m/>
    <m/>
    <n v="0.25"/>
    <n v="21.33"/>
    <s v="C.O.D."/>
    <n v="46"/>
    <n v="80"/>
    <n v="20"/>
    <n v="20"/>
    <n v="21.33"/>
    <n v="41.33"/>
    <n v="41.33"/>
    <s v="Thu"/>
    <x v="5"/>
  </r>
  <r>
    <s v="A00287"/>
    <s v="Northwest"/>
    <s v="Cartier"/>
    <s v="Deliver"/>
    <s v="Yes"/>
    <d v="2020-11-26T00:00:00"/>
    <d v="2021-02-17T00:00:00"/>
    <x v="1"/>
    <m/>
    <m/>
    <n v="0.25"/>
    <n v="37.26"/>
    <s v="Account"/>
    <n v="83"/>
    <n v="80"/>
    <n v="20"/>
    <n v="20"/>
    <n v="37.26"/>
    <n v="57.26"/>
    <n v="57.26"/>
    <s v="Thu"/>
    <x v="3"/>
  </r>
  <r>
    <s v="A00288"/>
    <s v="Southeast"/>
    <s v="Khan"/>
    <s v="Replace"/>
    <m/>
    <d v="2020-11-27T00:00:00"/>
    <d v="2020-12-22T00:00:00"/>
    <x v="1"/>
    <m/>
    <m/>
    <n v="1"/>
    <n v="81.885000000000005"/>
    <s v="C.O.D."/>
    <n v="25"/>
    <n v="80"/>
    <n v="80"/>
    <n v="80"/>
    <n v="81.885000000000005"/>
    <n v="161.88499999999999"/>
    <n v="161.88499999999999"/>
    <s v="Fri"/>
    <x v="0"/>
  </r>
  <r>
    <s v="A00289"/>
    <s v="Central"/>
    <s v="Khan"/>
    <s v="Deliver"/>
    <s v="Yes"/>
    <d v="2020-11-30T00:00:00"/>
    <d v="2020-12-08T00:00:00"/>
    <x v="1"/>
    <m/>
    <m/>
    <n v="0.25"/>
    <n v="10.103199999999999"/>
    <s v="C.O.D."/>
    <n v="8"/>
    <n v="80"/>
    <n v="20"/>
    <n v="20"/>
    <n v="10.103199999999999"/>
    <n v="30.103200000000001"/>
    <n v="30.103200000000001"/>
    <s v="Mon"/>
    <x v="0"/>
  </r>
  <r>
    <s v="A00290"/>
    <s v="Southeast"/>
    <s v="Khan"/>
    <s v="Deliver"/>
    <m/>
    <d v="2020-11-30T00:00:00"/>
    <d v="2020-12-08T00:00:00"/>
    <x v="1"/>
    <m/>
    <m/>
    <n v="0.25"/>
    <n v="17.88"/>
    <s v="Account"/>
    <n v="8"/>
    <n v="80"/>
    <n v="20"/>
    <n v="20"/>
    <n v="17.88"/>
    <n v="37.879999999999995"/>
    <n v="37.879999999999995"/>
    <s v="Mon"/>
    <x v="0"/>
  </r>
  <r>
    <s v="A00291"/>
    <s v="Northeast"/>
    <s v="Michner"/>
    <s v="Repair"/>
    <m/>
    <d v="2020-11-30T00:00:00"/>
    <d v="2020-12-08T00:00:00"/>
    <x v="0"/>
    <m/>
    <m/>
    <n v="2.75"/>
    <n v="1204.6415"/>
    <s v="C.O.D."/>
    <n v="8"/>
    <n v="140"/>
    <n v="385"/>
    <n v="385"/>
    <n v="1204.6415"/>
    <n v="1589.6415"/>
    <n v="1589.6415"/>
    <s v="Mon"/>
    <x v="0"/>
  </r>
  <r>
    <s v="A00292"/>
    <s v="Northeast"/>
    <s v="Burton"/>
    <s v="Repair"/>
    <m/>
    <d v="2020-11-30T00:00:00"/>
    <d v="2020-12-17T00:00:00"/>
    <x v="0"/>
    <m/>
    <m/>
    <n v="3"/>
    <n v="111"/>
    <s v="C.O.D."/>
    <n v="17"/>
    <n v="140"/>
    <n v="420"/>
    <n v="420"/>
    <n v="111"/>
    <n v="531"/>
    <n v="531"/>
    <s v="Mon"/>
    <x v="2"/>
  </r>
  <r>
    <s v="A00293"/>
    <s v="West"/>
    <s v="Khan"/>
    <s v="Assess"/>
    <m/>
    <d v="2020-11-30T00:00:00"/>
    <d v="2021-01-04T00:00:00"/>
    <x v="1"/>
    <m/>
    <m/>
    <n v="0.25"/>
    <n v="21.21"/>
    <s v="P.O."/>
    <n v="35"/>
    <n v="80"/>
    <n v="20"/>
    <n v="20"/>
    <n v="21.21"/>
    <n v="41.21"/>
    <n v="41.21"/>
    <s v="Mon"/>
    <x v="5"/>
  </r>
  <r>
    <s v="A00294"/>
    <s v="Northeast"/>
    <s v="Ling"/>
    <s v="Assess"/>
    <m/>
    <d v="2020-11-30T00:00:00"/>
    <d v="2021-02-25T00:00:00"/>
    <x v="0"/>
    <m/>
    <m/>
    <n v="0.5"/>
    <n v="158.31389999999999"/>
    <s v="C.O.D."/>
    <n v="87"/>
    <n v="140"/>
    <n v="70"/>
    <n v="70"/>
    <n v="158.31389999999999"/>
    <n v="228.31389999999999"/>
    <n v="228.31389999999999"/>
    <s v="Mon"/>
    <x v="2"/>
  </r>
  <r>
    <s v="A00295"/>
    <s v="Southeast"/>
    <s v="Burton"/>
    <s v="Assess"/>
    <m/>
    <d v="2020-12-01T00:00:00"/>
    <d v="2021-01-11T00:00:00"/>
    <x v="1"/>
    <m/>
    <m/>
    <n v="0.5"/>
    <n v="36.754399999999997"/>
    <s v="C.O.D."/>
    <n v="41"/>
    <n v="80"/>
    <n v="40"/>
    <n v="40"/>
    <n v="36.754399999999997"/>
    <n v="76.754400000000004"/>
    <n v="76.754400000000004"/>
    <s v="Tue"/>
    <x v="5"/>
  </r>
  <r>
    <s v="A00296"/>
    <s v="North"/>
    <s v="Ling"/>
    <s v="Replace"/>
    <m/>
    <d v="2020-12-01T00:00:00"/>
    <d v="2021-05-04T00:00:00"/>
    <x v="0"/>
    <m/>
    <m/>
    <n v="0.5"/>
    <n v="242.07"/>
    <s v="C.O.D."/>
    <n v="154"/>
    <n v="140"/>
    <n v="70"/>
    <n v="70"/>
    <n v="242.07"/>
    <n v="312.07"/>
    <n v="312.07"/>
    <s v="Tue"/>
    <x v="0"/>
  </r>
  <r>
    <s v="A00297"/>
    <s v="Northwest"/>
    <s v="Khan"/>
    <s v="Assess"/>
    <m/>
    <d v="2020-12-02T00:00:00"/>
    <d v="2020-12-17T00:00:00"/>
    <x v="1"/>
    <m/>
    <m/>
    <n v="0.5"/>
    <n v="30"/>
    <s v="C.O.D."/>
    <n v="15"/>
    <n v="80"/>
    <n v="40"/>
    <n v="40"/>
    <n v="30"/>
    <n v="70"/>
    <n v="70"/>
    <s v="Wed"/>
    <x v="2"/>
  </r>
  <r>
    <s v="A00298"/>
    <s v="Northwest"/>
    <s v="Khan"/>
    <s v="Assess"/>
    <s v="Yes"/>
    <d v="2020-12-02T00:00:00"/>
    <d v="2020-12-15T00:00:00"/>
    <x v="1"/>
    <m/>
    <m/>
    <n v="0.5"/>
    <n v="52.8994"/>
    <s v="C.O.D."/>
    <n v="13"/>
    <n v="80"/>
    <n v="40"/>
    <n v="40"/>
    <n v="52.8994"/>
    <n v="92.8994"/>
    <n v="92.8994"/>
    <s v="Wed"/>
    <x v="0"/>
  </r>
  <r>
    <s v="A00299"/>
    <s v="Northwest"/>
    <s v="Cartier"/>
    <s v="Deliver"/>
    <s v="Yes"/>
    <d v="2020-12-02T00:00:00"/>
    <d v="2020-12-17T00:00:00"/>
    <x v="1"/>
    <m/>
    <m/>
    <n v="0.25"/>
    <n v="36.754399999999997"/>
    <s v="Account"/>
    <n v="15"/>
    <n v="80"/>
    <n v="20"/>
    <n v="20"/>
    <n v="36.754399999999997"/>
    <n v="56.754399999999997"/>
    <n v="56.754399999999997"/>
    <s v="Wed"/>
    <x v="2"/>
  </r>
  <r>
    <s v="A00300"/>
    <s v="Southeast"/>
    <s v="Michner"/>
    <s v="Deliver"/>
    <m/>
    <d v="2020-12-02T00:00:00"/>
    <d v="2021-01-07T00:00:00"/>
    <x v="1"/>
    <m/>
    <m/>
    <n v="0.25"/>
    <n v="45.237400000000001"/>
    <s v="C.O.D."/>
    <n v="36"/>
    <n v="80"/>
    <n v="20"/>
    <n v="20"/>
    <n v="45.237400000000001"/>
    <n v="65.237400000000008"/>
    <n v="65.237400000000008"/>
    <s v="Wed"/>
    <x v="2"/>
  </r>
  <r>
    <s v="A00301"/>
    <s v="Northwest"/>
    <s v="Cartier"/>
    <s v="Replace"/>
    <s v="Yes"/>
    <d v="2020-12-02T00:00:00"/>
    <d v="2021-01-27T00:00:00"/>
    <x v="1"/>
    <m/>
    <m/>
    <n v="0.75"/>
    <n v="42.66"/>
    <s v="Account"/>
    <n v="56"/>
    <n v="80"/>
    <n v="60"/>
    <n v="60"/>
    <n v="42.66"/>
    <n v="102.66"/>
    <n v="102.66"/>
    <s v="Wed"/>
    <x v="3"/>
  </r>
  <r>
    <s v="A00302"/>
    <s v="North"/>
    <s v="Ling"/>
    <s v="Replace"/>
    <m/>
    <d v="2020-12-02T00:00:00"/>
    <d v="2021-02-15T00:00:00"/>
    <x v="0"/>
    <m/>
    <m/>
    <n v="1"/>
    <n v="226"/>
    <s v="Account"/>
    <n v="75"/>
    <n v="140"/>
    <n v="140"/>
    <n v="140"/>
    <n v="226"/>
    <n v="366"/>
    <n v="366"/>
    <s v="Wed"/>
    <x v="5"/>
  </r>
  <r>
    <s v="A00303"/>
    <s v="South"/>
    <s v="Michner"/>
    <s v="Assess"/>
    <m/>
    <d v="2020-12-03T00:00:00"/>
    <d v="2021-01-06T00:00:00"/>
    <x v="0"/>
    <m/>
    <m/>
    <n v="0.5"/>
    <n v="45.237400000000001"/>
    <s v="Account"/>
    <n v="34"/>
    <n v="140"/>
    <n v="70"/>
    <n v="70"/>
    <n v="45.237400000000001"/>
    <n v="115.23740000000001"/>
    <n v="115.23740000000001"/>
    <s v="Thu"/>
    <x v="3"/>
  </r>
  <r>
    <s v="A00304"/>
    <s v="Northwest"/>
    <s v="Burton"/>
    <s v="Deliver"/>
    <s v="Yes"/>
    <d v="2020-12-03T00:00:00"/>
    <d v="2021-01-25T00:00:00"/>
    <x v="1"/>
    <m/>
    <m/>
    <n v="0.25"/>
    <n v="36.972099999999998"/>
    <s v="C.O.D."/>
    <n v="53"/>
    <n v="80"/>
    <n v="20"/>
    <n v="20"/>
    <n v="36.972099999999998"/>
    <n v="56.972099999999998"/>
    <n v="56.972099999999998"/>
    <s v="Thu"/>
    <x v="5"/>
  </r>
  <r>
    <s v="A00305"/>
    <s v="South"/>
    <s v="Lopez"/>
    <s v="Assess"/>
    <m/>
    <d v="2020-12-05T00:00:00"/>
    <d v="2020-12-23T00:00:00"/>
    <x v="1"/>
    <m/>
    <m/>
    <n v="0.5"/>
    <n v="138.5667"/>
    <s v="Account"/>
    <n v="18"/>
    <n v="80"/>
    <n v="40"/>
    <n v="40"/>
    <n v="138.5667"/>
    <n v="178.5667"/>
    <n v="178.5667"/>
    <s v="Sat"/>
    <x v="3"/>
  </r>
  <r>
    <s v="A00306"/>
    <s v="South"/>
    <s v="Lopez"/>
    <s v="Deliver"/>
    <m/>
    <d v="2020-12-05T00:00:00"/>
    <d v="2021-01-06T00:00:00"/>
    <x v="1"/>
    <m/>
    <m/>
    <n v="0.25"/>
    <n v="126.5641"/>
    <s v="Account"/>
    <n v="32"/>
    <n v="80"/>
    <n v="20"/>
    <n v="20"/>
    <n v="126.5641"/>
    <n v="146.5641"/>
    <n v="146.5641"/>
    <s v="Sat"/>
    <x v="3"/>
  </r>
  <r>
    <s v="A00307"/>
    <s v="West"/>
    <s v="Burton"/>
    <s v="Install"/>
    <m/>
    <d v="2020-12-07T00:00:00"/>
    <d v="2021-01-05T00:00:00"/>
    <x v="0"/>
    <m/>
    <m/>
    <n v="1"/>
    <n v="51.45"/>
    <s v="P.O."/>
    <n v="29"/>
    <n v="140"/>
    <n v="140"/>
    <n v="140"/>
    <n v="51.45"/>
    <n v="191.45"/>
    <n v="191.45"/>
    <s v="Mon"/>
    <x v="0"/>
  </r>
  <r>
    <s v="A00308"/>
    <s v="South"/>
    <s v="Lopez"/>
    <s v="Deliver"/>
    <m/>
    <d v="2020-12-07T00:00:00"/>
    <d v="2021-01-07T00:00:00"/>
    <x v="1"/>
    <m/>
    <m/>
    <n v="0.25"/>
    <n v="227.93719999999999"/>
    <s v="Account"/>
    <n v="31"/>
    <n v="80"/>
    <n v="20"/>
    <n v="20"/>
    <n v="227.93719999999999"/>
    <n v="247.93719999999999"/>
    <n v="247.93719999999999"/>
    <s v="Mon"/>
    <x v="2"/>
  </r>
  <r>
    <s v="A00309"/>
    <s v="Northwest"/>
    <s v="Michner"/>
    <s v="Replace"/>
    <m/>
    <d v="2020-12-07T00:00:00"/>
    <d v="2021-01-11T00:00:00"/>
    <x v="1"/>
    <m/>
    <m/>
    <n v="0.5"/>
    <n v="367.71109999999999"/>
    <s v="P.O."/>
    <n v="35"/>
    <n v="80"/>
    <n v="40"/>
    <n v="40"/>
    <n v="367.71109999999999"/>
    <n v="407.71109999999999"/>
    <n v="407.71109999999999"/>
    <s v="Mon"/>
    <x v="5"/>
  </r>
  <r>
    <s v="A00310"/>
    <s v="North"/>
    <s v="Khan"/>
    <s v="Replace"/>
    <m/>
    <d v="2020-12-07T00:00:00"/>
    <d v="2021-01-12T00:00:00"/>
    <x v="0"/>
    <m/>
    <m/>
    <n v="1.25"/>
    <n v="637.53"/>
    <s v="Account"/>
    <n v="36"/>
    <n v="140"/>
    <n v="175"/>
    <n v="175"/>
    <n v="637.53"/>
    <n v="812.53"/>
    <n v="812.53"/>
    <s v="Mon"/>
    <x v="0"/>
  </r>
  <r>
    <s v="A00311"/>
    <s v="Central"/>
    <s v="Khan"/>
    <s v="Replace"/>
    <m/>
    <d v="2020-12-08T00:00:00"/>
    <d v="2020-12-15T00:00:00"/>
    <x v="0"/>
    <m/>
    <m/>
    <n v="3"/>
    <n v="21.33"/>
    <s v="Account"/>
    <n v="7"/>
    <n v="140"/>
    <n v="420"/>
    <n v="420"/>
    <n v="21.33"/>
    <n v="441.33"/>
    <n v="441.33"/>
    <s v="Tue"/>
    <x v="0"/>
  </r>
  <r>
    <s v="A00312"/>
    <s v="West"/>
    <s v="Cartier"/>
    <s v="Replace"/>
    <m/>
    <d v="2020-12-08T00:00:00"/>
    <d v="2020-12-16T00:00:00"/>
    <x v="0"/>
    <m/>
    <m/>
    <n v="1.5"/>
    <n v="318.72519999999997"/>
    <s v="Account"/>
    <n v="8"/>
    <n v="140"/>
    <n v="210"/>
    <n v="210"/>
    <n v="318.72519999999997"/>
    <n v="528.72519999999997"/>
    <n v="528.72519999999997"/>
    <s v="Tue"/>
    <x v="3"/>
  </r>
  <r>
    <s v="A00313"/>
    <s v="Northwest"/>
    <s v="Cartier"/>
    <s v="Replace"/>
    <s v="Yes"/>
    <d v="2020-12-08T00:00:00"/>
    <d v="2021-02-12T00:00:00"/>
    <x v="0"/>
    <m/>
    <m/>
    <n v="0.75"/>
    <n v="35.450000000000003"/>
    <s v="Account"/>
    <n v="66"/>
    <n v="140"/>
    <n v="105"/>
    <n v="105"/>
    <n v="35.450000000000003"/>
    <n v="140.44999999999999"/>
    <n v="140.44999999999999"/>
    <s v="Tue"/>
    <x v="1"/>
  </r>
  <r>
    <s v="A00314"/>
    <s v="South"/>
    <s v="Lopez"/>
    <s v="Install"/>
    <m/>
    <d v="2020-12-09T00:00:00"/>
    <d v="2020-12-17T00:00:00"/>
    <x v="1"/>
    <m/>
    <m/>
    <n v="1.75"/>
    <n v="131.30000000000001"/>
    <s v="P.O."/>
    <n v="8"/>
    <n v="80"/>
    <n v="140"/>
    <n v="140"/>
    <n v="131.30000000000001"/>
    <n v="271.3"/>
    <n v="271.3"/>
    <s v="Wed"/>
    <x v="2"/>
  </r>
  <r>
    <s v="A00315"/>
    <s v="Northwest"/>
    <s v="Cartier"/>
    <s v="Deliver"/>
    <m/>
    <d v="2020-12-09T00:00:00"/>
    <d v="2021-01-11T00:00:00"/>
    <x v="1"/>
    <m/>
    <m/>
    <n v="0.25"/>
    <n v="37.262799999999999"/>
    <s v="C.O.D."/>
    <n v="33"/>
    <n v="80"/>
    <n v="20"/>
    <n v="20"/>
    <n v="37.262799999999999"/>
    <n v="57.262799999999999"/>
    <n v="57.262799999999999"/>
    <s v="Wed"/>
    <x v="5"/>
  </r>
  <r>
    <s v="A00316"/>
    <s v="Northeast"/>
    <s v="Michner"/>
    <s v="Install"/>
    <m/>
    <d v="2020-12-09T00:00:00"/>
    <d v="2021-01-12T00:00:00"/>
    <x v="0"/>
    <m/>
    <m/>
    <n v="3"/>
    <n v="1193.7465999999999"/>
    <s v="C.O.D."/>
    <n v="34"/>
    <n v="140"/>
    <n v="420"/>
    <n v="420"/>
    <n v="1193.7465999999999"/>
    <n v="1613.7465999999999"/>
    <n v="1613.7465999999999"/>
    <s v="Wed"/>
    <x v="0"/>
  </r>
  <r>
    <s v="A00317"/>
    <s v="Southeast"/>
    <s v="Michner"/>
    <s v="Replace"/>
    <s v="Yes"/>
    <d v="2020-12-10T00:00:00"/>
    <d v="2020-12-14T00:00:00"/>
    <x v="1"/>
    <m/>
    <m/>
    <n v="0.5"/>
    <n v="250.42240000000001"/>
    <s v="C.O.D."/>
    <n v="4"/>
    <n v="80"/>
    <n v="40"/>
    <n v="40"/>
    <n v="250.42240000000001"/>
    <n v="290.42240000000004"/>
    <n v="290.42240000000004"/>
    <s v="Thu"/>
    <x v="5"/>
  </r>
  <r>
    <s v="A00318"/>
    <s v="South"/>
    <s v="Lopez"/>
    <s v="Deliver"/>
    <m/>
    <d v="2020-12-10T00:00:00"/>
    <d v="2021-01-07T00:00:00"/>
    <x v="1"/>
    <m/>
    <m/>
    <n v="0.25"/>
    <n v="67.703999999999994"/>
    <s v="P.O."/>
    <n v="28"/>
    <n v="80"/>
    <n v="20"/>
    <n v="20"/>
    <n v="67.703999999999994"/>
    <n v="87.703999999999994"/>
    <n v="87.703999999999994"/>
    <s v="Thu"/>
    <x v="2"/>
  </r>
  <r>
    <s v="A00319"/>
    <s v="Central"/>
    <s v="Burton"/>
    <s v="Install"/>
    <m/>
    <d v="2020-12-10T00:00:00"/>
    <d v="2021-01-07T00:00:00"/>
    <x v="0"/>
    <m/>
    <m/>
    <n v="1.25"/>
    <n v="58.238999999999997"/>
    <s v="Account"/>
    <n v="28"/>
    <n v="140"/>
    <n v="175"/>
    <n v="175"/>
    <n v="58.238999999999997"/>
    <n v="233.239"/>
    <n v="233.239"/>
    <s v="Thu"/>
    <x v="2"/>
  </r>
  <r>
    <s v="A00320"/>
    <s v="West"/>
    <s v="Lopez"/>
    <s v="Assess"/>
    <m/>
    <d v="2020-12-10T00:00:00"/>
    <d v="2021-01-14T00:00:00"/>
    <x v="1"/>
    <m/>
    <m/>
    <n v="0.5"/>
    <n v="32.226999999999997"/>
    <s v="P.O."/>
    <n v="35"/>
    <n v="80"/>
    <n v="40"/>
    <n v="40"/>
    <n v="32.226999999999997"/>
    <n v="72.227000000000004"/>
    <n v="72.227000000000004"/>
    <s v="Thu"/>
    <x v="2"/>
  </r>
  <r>
    <s v="A00321"/>
    <s v="Central"/>
    <s v="Khan"/>
    <s v="Replace"/>
    <m/>
    <d v="2020-12-10T00:00:00"/>
    <d v="2021-01-23T00:00:00"/>
    <x v="1"/>
    <m/>
    <m/>
    <n v="2.25"/>
    <n v="180"/>
    <s v="Account"/>
    <n v="44"/>
    <n v="80"/>
    <n v="180"/>
    <n v="180"/>
    <n v="180"/>
    <n v="360"/>
    <n v="360"/>
    <s v="Thu"/>
    <x v="4"/>
  </r>
  <r>
    <s v="A00322"/>
    <s v="West"/>
    <s v="Khan"/>
    <s v="Assess"/>
    <s v="Yes"/>
    <d v="2020-12-12T00:00:00"/>
    <d v="2021-01-28T00:00:00"/>
    <x v="1"/>
    <m/>
    <m/>
    <n v="1"/>
    <n v="337.9237"/>
    <s v="Account"/>
    <n v="47"/>
    <n v="80"/>
    <n v="80"/>
    <n v="80"/>
    <n v="337.9237"/>
    <n v="417.9237"/>
    <n v="417.9237"/>
    <s v="Sat"/>
    <x v="2"/>
  </r>
  <r>
    <s v="A00323"/>
    <s v="Northwest"/>
    <s v="Michner"/>
    <s v="Assess"/>
    <s v="Yes"/>
    <d v="2020-12-14T00:00:00"/>
    <d v="2020-12-15T00:00:00"/>
    <x v="1"/>
    <m/>
    <m/>
    <n v="0.75"/>
    <n v="63.99"/>
    <s v="Account"/>
    <n v="1"/>
    <n v="80"/>
    <n v="60"/>
    <n v="60"/>
    <n v="63.99"/>
    <n v="123.99000000000001"/>
    <n v="123.99000000000001"/>
    <s v="Mon"/>
    <x v="0"/>
  </r>
  <r>
    <s v="A00324"/>
    <s v="West"/>
    <s v="Khan"/>
    <s v="Assess"/>
    <m/>
    <d v="2020-12-14T00:00:00"/>
    <d v="2020-12-16T00:00:00"/>
    <x v="1"/>
    <m/>
    <m/>
    <n v="0.5"/>
    <n v="145.88999999999999"/>
    <s v="P.O."/>
    <n v="2"/>
    <n v="80"/>
    <n v="40"/>
    <n v="40"/>
    <n v="145.88999999999999"/>
    <n v="185.89"/>
    <n v="185.89"/>
    <s v="Mon"/>
    <x v="3"/>
  </r>
  <r>
    <s v="A00325"/>
    <s v="West"/>
    <s v="Khan"/>
    <s v="Deliver"/>
    <m/>
    <d v="2020-12-14T00:00:00"/>
    <d v="2021-01-04T00:00:00"/>
    <x v="1"/>
    <m/>
    <m/>
    <n v="0.25"/>
    <n v="30"/>
    <s v="P.O."/>
    <n v="21"/>
    <n v="80"/>
    <n v="20"/>
    <n v="20"/>
    <n v="30"/>
    <n v="50"/>
    <n v="50"/>
    <s v="Mon"/>
    <x v="5"/>
  </r>
  <r>
    <s v="A00326"/>
    <s v="West"/>
    <s v="Khan"/>
    <s v="Replace"/>
    <m/>
    <d v="2020-12-14T00:00:00"/>
    <d v="2021-01-04T00:00:00"/>
    <x v="1"/>
    <m/>
    <m/>
    <n v="0.5"/>
    <n v="57.098199999999999"/>
    <s v="Account"/>
    <n v="21"/>
    <n v="80"/>
    <n v="40"/>
    <n v="40"/>
    <n v="57.098199999999999"/>
    <n v="97.098199999999991"/>
    <n v="97.098199999999991"/>
    <s v="Mon"/>
    <x v="5"/>
  </r>
  <r>
    <s v="A00327"/>
    <s v="North"/>
    <s v="Khan"/>
    <s v="Install"/>
    <m/>
    <d v="2020-12-14T00:00:00"/>
    <d v="2021-01-13T00:00:00"/>
    <x v="0"/>
    <m/>
    <m/>
    <n v="3.5"/>
    <n v="262.44"/>
    <s v="Account"/>
    <n v="30"/>
    <n v="140"/>
    <n v="490"/>
    <n v="490"/>
    <n v="262.44"/>
    <n v="752.44"/>
    <n v="752.44"/>
    <s v="Mon"/>
    <x v="3"/>
  </r>
  <r>
    <s v="A00328"/>
    <s v="West"/>
    <s v="Khan"/>
    <s v="Assess"/>
    <m/>
    <d v="2020-12-14T00:00:00"/>
    <d v="2021-01-19T00:00:00"/>
    <x v="1"/>
    <m/>
    <m/>
    <n v="0.5"/>
    <n v="21.33"/>
    <s v="P.O."/>
    <n v="36"/>
    <n v="80"/>
    <n v="40"/>
    <n v="40"/>
    <n v="21.33"/>
    <n v="61.33"/>
    <n v="61.33"/>
    <s v="Mon"/>
    <x v="0"/>
  </r>
  <r>
    <s v="A00329"/>
    <s v="South"/>
    <s v="Lopez"/>
    <s v="Repair"/>
    <m/>
    <d v="2020-12-14T00:00:00"/>
    <d v="2021-05-04T00:00:00"/>
    <x v="1"/>
    <m/>
    <m/>
    <n v="4"/>
    <n v="1769.625"/>
    <s v="P.O."/>
    <n v="141"/>
    <n v="80"/>
    <n v="320"/>
    <n v="320"/>
    <n v="1769.625"/>
    <n v="2089.625"/>
    <n v="2089.625"/>
    <s v="Mon"/>
    <x v="0"/>
  </r>
  <r>
    <s v="A00330"/>
    <s v="South"/>
    <s v="Lopez"/>
    <s v="Replace"/>
    <m/>
    <d v="2020-12-15T00:00:00"/>
    <d v="2021-01-13T00:00:00"/>
    <x v="1"/>
    <m/>
    <m/>
    <n v="0.75"/>
    <n v="82.875"/>
    <s v="P.O."/>
    <n v="29"/>
    <n v="80"/>
    <n v="60"/>
    <n v="60"/>
    <n v="82.875"/>
    <n v="142.875"/>
    <n v="142.875"/>
    <s v="Tue"/>
    <x v="3"/>
  </r>
  <r>
    <s v="A00331"/>
    <s v="Central"/>
    <s v="Michner"/>
    <s v="Assess"/>
    <m/>
    <d v="2020-12-15T00:00:00"/>
    <d v="2021-01-25T00:00:00"/>
    <x v="0"/>
    <m/>
    <m/>
    <n v="0.75"/>
    <n v="2294"/>
    <s v="Account"/>
    <n v="41"/>
    <n v="140"/>
    <n v="105"/>
    <n v="105"/>
    <n v="2294"/>
    <n v="2399"/>
    <n v="2399"/>
    <s v="Tue"/>
    <x v="5"/>
  </r>
  <r>
    <s v="A00332"/>
    <s v="Southeast"/>
    <s v="Khan"/>
    <s v="Assess"/>
    <m/>
    <d v="2020-12-16T00:00:00"/>
    <d v="2020-12-23T00:00:00"/>
    <x v="1"/>
    <m/>
    <m/>
    <n v="1"/>
    <n v="348.7432"/>
    <s v="Account"/>
    <n v="7"/>
    <n v="80"/>
    <n v="80"/>
    <n v="80"/>
    <n v="348.7432"/>
    <n v="428.7432"/>
    <n v="428.7432"/>
    <s v="Wed"/>
    <x v="3"/>
  </r>
  <r>
    <s v="A00333"/>
    <s v="South"/>
    <s v="Lopez"/>
    <s v="Assess"/>
    <m/>
    <d v="2020-12-16T00:00:00"/>
    <d v="2021-01-14T00:00:00"/>
    <x v="1"/>
    <m/>
    <m/>
    <n v="0.25"/>
    <n v="140.4"/>
    <s v="Account"/>
    <n v="29"/>
    <n v="80"/>
    <n v="20"/>
    <n v="20"/>
    <n v="140.4"/>
    <n v="160.4"/>
    <n v="160.4"/>
    <s v="Wed"/>
    <x v="2"/>
  </r>
  <r>
    <s v="A00334"/>
    <s v="East"/>
    <s v="Ling"/>
    <s v="Assess"/>
    <m/>
    <d v="2020-12-16T00:00:00"/>
    <d v="2021-02-01T00:00:00"/>
    <x v="0"/>
    <m/>
    <m/>
    <n v="0.5"/>
    <n v="133.99780000000001"/>
    <s v="Account"/>
    <n v="47"/>
    <n v="140"/>
    <n v="70"/>
    <n v="70"/>
    <n v="133.99780000000001"/>
    <n v="203.99780000000001"/>
    <n v="203.99780000000001"/>
    <s v="Wed"/>
    <x v="5"/>
  </r>
  <r>
    <s v="A00335"/>
    <s v="Northwest"/>
    <s v="Burton"/>
    <s v="Repair"/>
    <m/>
    <d v="2020-12-21T00:00:00"/>
    <d v="2021-01-26T00:00:00"/>
    <x v="0"/>
    <m/>
    <m/>
    <n v="1"/>
    <n v="305.63040000000001"/>
    <s v="Account"/>
    <n v="36"/>
    <n v="140"/>
    <n v="140"/>
    <n v="140"/>
    <n v="305.63040000000001"/>
    <n v="445.63040000000001"/>
    <n v="445.63040000000001"/>
    <s v="Mon"/>
    <x v="0"/>
  </r>
  <r>
    <s v="A00336"/>
    <s v="Northwest"/>
    <s v="Michner"/>
    <s v="Assess"/>
    <s v="Yes"/>
    <d v="2021-01-04T00:00:00"/>
    <d v="2021-01-11T00:00:00"/>
    <x v="1"/>
    <m/>
    <m/>
    <n v="0.25"/>
    <n v="19.196999999999999"/>
    <s v="Account"/>
    <n v="7"/>
    <n v="80"/>
    <n v="20"/>
    <n v="20"/>
    <n v="19.196999999999999"/>
    <n v="39.197000000000003"/>
    <n v="39.197000000000003"/>
    <s v="Mon"/>
    <x v="5"/>
  </r>
  <r>
    <s v="A00337"/>
    <s v="South"/>
    <s v="Lopez"/>
    <s v="Assess"/>
    <m/>
    <d v="2021-01-04T00:00:00"/>
    <d v="2021-01-13T00:00:00"/>
    <x v="1"/>
    <m/>
    <m/>
    <n v="0.5"/>
    <n v="18.524999999999999"/>
    <s v="P.O."/>
    <n v="9"/>
    <n v="80"/>
    <n v="40"/>
    <n v="40"/>
    <n v="18.524999999999999"/>
    <n v="58.524999999999999"/>
    <n v="58.524999999999999"/>
    <s v="Mon"/>
    <x v="3"/>
  </r>
  <r>
    <s v="A00338"/>
    <s v="West"/>
    <s v="Lopez"/>
    <s v="Deliver"/>
    <m/>
    <d v="2021-01-04T00:00:00"/>
    <d v="2021-01-13T00:00:00"/>
    <x v="1"/>
    <m/>
    <m/>
    <n v="0.25"/>
    <n v="39"/>
    <s v="Account"/>
    <n v="9"/>
    <n v="80"/>
    <n v="20"/>
    <n v="20"/>
    <n v="39"/>
    <n v="59"/>
    <n v="59"/>
    <s v="Mon"/>
    <x v="3"/>
  </r>
  <r>
    <s v="A00339"/>
    <s v="South"/>
    <s v="Lopez"/>
    <s v="Assess"/>
    <m/>
    <d v="2021-01-04T00:00:00"/>
    <d v="2021-01-14T00:00:00"/>
    <x v="0"/>
    <m/>
    <m/>
    <n v="0.25"/>
    <n v="36.503999999999998"/>
    <s v="P.O."/>
    <n v="10"/>
    <n v="140"/>
    <n v="35"/>
    <n v="35"/>
    <n v="36.503999999999998"/>
    <n v="71.503999999999991"/>
    <n v="71.503999999999991"/>
    <s v="Mon"/>
    <x v="2"/>
  </r>
  <r>
    <s v="A00340"/>
    <s v="Central"/>
    <s v="Cartier"/>
    <s v="Assess"/>
    <m/>
    <d v="2021-01-04T00:00:00"/>
    <d v="2021-01-14T00:00:00"/>
    <x v="0"/>
    <m/>
    <m/>
    <n v="0.5"/>
    <n v="29.807400000000001"/>
    <s v="C.O.D."/>
    <n v="10"/>
    <n v="140"/>
    <n v="70"/>
    <n v="70"/>
    <n v="29.807400000000001"/>
    <n v="99.807400000000001"/>
    <n v="99.807400000000001"/>
    <s v="Mon"/>
    <x v="2"/>
  </r>
  <r>
    <s v="A00341"/>
    <s v="Central"/>
    <s v="Michner"/>
    <s v="Assess"/>
    <m/>
    <d v="2021-01-04T00:00:00"/>
    <d v="2021-01-14T00:00:00"/>
    <x v="1"/>
    <m/>
    <m/>
    <n v="0.25"/>
    <n v="43.02"/>
    <s v="Account"/>
    <n v="10"/>
    <n v="80"/>
    <n v="20"/>
    <n v="20"/>
    <n v="43.02"/>
    <n v="63.02"/>
    <n v="63.02"/>
    <s v="Mon"/>
    <x v="2"/>
  </r>
  <r>
    <s v="A00342"/>
    <s v="Northwest"/>
    <s v="Burton"/>
    <s v="Deliver"/>
    <m/>
    <d v="2021-01-04T00:00:00"/>
    <d v="2021-01-21T00:00:00"/>
    <x v="1"/>
    <m/>
    <m/>
    <n v="0.25"/>
    <n v="66.864900000000006"/>
    <s v="Account"/>
    <n v="17"/>
    <n v="80"/>
    <n v="20"/>
    <n v="20"/>
    <n v="66.864900000000006"/>
    <n v="86.864900000000006"/>
    <n v="86.864900000000006"/>
    <s v="Mon"/>
    <x v="2"/>
  </r>
  <r>
    <s v="A00343"/>
    <s v="Northwest"/>
    <s v="Burton"/>
    <s v="Replace"/>
    <m/>
    <d v="2021-01-04T00:00:00"/>
    <d v="2021-02-11T00:00:00"/>
    <x v="1"/>
    <m/>
    <m/>
    <n v="0.75"/>
    <n v="408.56790000000001"/>
    <s v="Account"/>
    <n v="38"/>
    <n v="80"/>
    <n v="60"/>
    <n v="60"/>
    <n v="408.56790000000001"/>
    <n v="468.56790000000001"/>
    <n v="468.56790000000001"/>
    <s v="Mon"/>
    <x v="2"/>
  </r>
  <r>
    <s v="A00344"/>
    <s v="South"/>
    <s v="Lopez"/>
    <s v="Assess"/>
    <m/>
    <d v="2021-01-05T00:00:00"/>
    <d v="2021-01-14T00:00:00"/>
    <x v="1"/>
    <m/>
    <m/>
    <n v="0.25"/>
    <n v="25.2486"/>
    <s v="P.O."/>
    <n v="9"/>
    <n v="80"/>
    <n v="20"/>
    <n v="20"/>
    <n v="25.2486"/>
    <n v="45.248599999999996"/>
    <n v="45.248599999999996"/>
    <s v="Tue"/>
    <x v="2"/>
  </r>
  <r>
    <s v="A00345"/>
    <s v="Central"/>
    <s v="Cartier"/>
    <s v="Replace"/>
    <m/>
    <d v="2021-01-05T00:00:00"/>
    <d v="2021-01-25T00:00:00"/>
    <x v="1"/>
    <m/>
    <m/>
    <n v="1.25"/>
    <n v="646"/>
    <s v="Account"/>
    <n v="20"/>
    <n v="80"/>
    <n v="100"/>
    <n v="100"/>
    <n v="646"/>
    <n v="746"/>
    <n v="746"/>
    <s v="Tue"/>
    <x v="5"/>
  </r>
  <r>
    <s v="A00346"/>
    <s v="Central"/>
    <s v="Michner"/>
    <s v="Deliver"/>
    <m/>
    <d v="2021-01-05T00:00:00"/>
    <d v="2021-01-30T00:00:00"/>
    <x v="1"/>
    <m/>
    <m/>
    <n v="0.25"/>
    <n v="125.4194"/>
    <s v="C.O.D."/>
    <n v="25"/>
    <n v="80"/>
    <n v="20"/>
    <n v="20"/>
    <n v="125.4194"/>
    <n v="145.4194"/>
    <n v="145.4194"/>
    <s v="Tue"/>
    <x v="4"/>
  </r>
  <r>
    <s v="A00347"/>
    <s v="Northwest"/>
    <s v="Khan"/>
    <s v="Assess"/>
    <m/>
    <d v="2021-01-05T00:00:00"/>
    <d v="2021-02-02T00:00:00"/>
    <x v="0"/>
    <m/>
    <m/>
    <n v="0.75"/>
    <n v="286.73230000000001"/>
    <s v="Account"/>
    <n v="28"/>
    <n v="140"/>
    <n v="105"/>
    <n v="105"/>
    <n v="286.73230000000001"/>
    <n v="391.73230000000001"/>
    <n v="391.73230000000001"/>
    <s v="Tue"/>
    <x v="0"/>
  </r>
  <r>
    <s v="A00348"/>
    <s v="South"/>
    <s v="Michner"/>
    <s v="Install"/>
    <m/>
    <d v="2021-01-05T00:00:00"/>
    <d v="2021-02-02T00:00:00"/>
    <x v="1"/>
    <m/>
    <m/>
    <n v="2.5"/>
    <n v="258.02780000000001"/>
    <s v="C.O.D."/>
    <n v="28"/>
    <n v="80"/>
    <n v="200"/>
    <n v="200"/>
    <n v="258.02780000000001"/>
    <n v="458.02780000000001"/>
    <n v="458.02780000000001"/>
    <s v="Tue"/>
    <x v="0"/>
  </r>
  <r>
    <s v="A00349"/>
    <s v="South"/>
    <s v="Lopez"/>
    <s v="Assess"/>
    <m/>
    <d v="2021-01-05T00:00:00"/>
    <d v="2021-05-04T00:00:00"/>
    <x v="1"/>
    <m/>
    <m/>
    <n v="0.25"/>
    <n v="14.3"/>
    <s v="P.O."/>
    <n v="119"/>
    <n v="80"/>
    <n v="20"/>
    <n v="20"/>
    <n v="14.3"/>
    <n v="34.299999999999997"/>
    <n v="34.299999999999997"/>
    <s v="Tue"/>
    <x v="0"/>
  </r>
  <r>
    <s v="A00350"/>
    <s v="South"/>
    <s v="Lopez"/>
    <s v="Assess"/>
    <m/>
    <d v="2021-01-06T00:00:00"/>
    <d v="2021-01-18T00:00:00"/>
    <x v="1"/>
    <m/>
    <m/>
    <n v="0.25"/>
    <n v="44.85"/>
    <s v="P.O."/>
    <n v="12"/>
    <n v="80"/>
    <n v="20"/>
    <n v="20"/>
    <n v="44.85"/>
    <n v="64.849999999999994"/>
    <n v="64.849999999999994"/>
    <s v="Wed"/>
    <x v="5"/>
  </r>
  <r>
    <s v="A00351"/>
    <s v="Northwest"/>
    <s v="Michner"/>
    <s v="Assess"/>
    <m/>
    <d v="2021-01-06T00:00:00"/>
    <d v="2021-01-21T00:00:00"/>
    <x v="0"/>
    <m/>
    <m/>
    <n v="0.5"/>
    <n v="74.607699999999994"/>
    <s v="C.O.D."/>
    <n v="15"/>
    <n v="140"/>
    <n v="70"/>
    <n v="70"/>
    <n v="74.607699999999994"/>
    <n v="144.60769999999999"/>
    <n v="144.60769999999999"/>
    <s v="Wed"/>
    <x v="2"/>
  </r>
  <r>
    <s v="A00352"/>
    <s v="North"/>
    <s v="Ling"/>
    <s v="Replace"/>
    <s v="Yes"/>
    <d v="2021-01-06T00:00:00"/>
    <d v="2021-02-03T00:00:00"/>
    <x v="0"/>
    <m/>
    <m/>
    <n v="0.5"/>
    <n v="126.71469999999999"/>
    <s v="Account"/>
    <n v="28"/>
    <n v="140"/>
    <n v="70"/>
    <n v="70"/>
    <n v="126.71469999999999"/>
    <n v="196.71469999999999"/>
    <n v="196.71469999999999"/>
    <s v="Wed"/>
    <x v="3"/>
  </r>
  <r>
    <s v="A00353"/>
    <s v="North"/>
    <s v="Ling"/>
    <s v="Replace"/>
    <m/>
    <d v="2021-01-06T00:00:00"/>
    <d v="2021-03-04T00:00:00"/>
    <x v="0"/>
    <m/>
    <m/>
    <n v="1.25"/>
    <n v="256.83999999999997"/>
    <s v="Account"/>
    <n v="57"/>
    <n v="140"/>
    <n v="175"/>
    <n v="175"/>
    <n v="256.83999999999997"/>
    <n v="431.84"/>
    <n v="431.84"/>
    <s v="Wed"/>
    <x v="2"/>
  </r>
  <r>
    <s v="A00354"/>
    <s v="Southeast"/>
    <s v="Cartier"/>
    <s v="Deliver"/>
    <m/>
    <d v="2021-01-07T00:00:00"/>
    <d v="2021-01-19T00:00:00"/>
    <x v="1"/>
    <m/>
    <m/>
    <n v="0.25"/>
    <n v="32.6706"/>
    <s v="P.O."/>
    <n v="12"/>
    <n v="80"/>
    <n v="20"/>
    <n v="20"/>
    <n v="32.6706"/>
    <n v="52.6706"/>
    <n v="52.6706"/>
    <s v="Thu"/>
    <x v="0"/>
  </r>
  <r>
    <s v="A00355"/>
    <s v="Northwest"/>
    <s v="Cartier"/>
    <s v="Assess"/>
    <s v="Yes"/>
    <d v="2021-01-07T00:00:00"/>
    <d v="2021-02-01T00:00:00"/>
    <x v="0"/>
    <m/>
    <m/>
    <n v="0.5"/>
    <n v="72.350099999999998"/>
    <s v="Account"/>
    <n v="25"/>
    <n v="140"/>
    <n v="70"/>
    <n v="70"/>
    <n v="72.350099999999998"/>
    <n v="142.3501"/>
    <n v="142.3501"/>
    <s v="Thu"/>
    <x v="5"/>
  </r>
  <r>
    <s v="A00356"/>
    <s v="North"/>
    <s v="Ling"/>
    <s v="Replace"/>
    <m/>
    <d v="2021-01-07T00:00:00"/>
    <d v="2021-02-05T00:00:00"/>
    <x v="0"/>
    <m/>
    <m/>
    <n v="0.5"/>
    <n v="178.49889999999999"/>
    <s v="C.O.D."/>
    <n v="29"/>
    <n v="140"/>
    <n v="70"/>
    <n v="70"/>
    <n v="178.49889999999999"/>
    <n v="248.49889999999999"/>
    <n v="248.49889999999999"/>
    <s v="Thu"/>
    <x v="1"/>
  </r>
  <r>
    <s v="A00357"/>
    <s v="Northwest"/>
    <s v="Burton"/>
    <s v="Replace"/>
    <m/>
    <d v="2021-01-07T00:00:00"/>
    <d v="2021-02-22T00:00:00"/>
    <x v="1"/>
    <m/>
    <m/>
    <n v="0.5"/>
    <n v="18.254899999999999"/>
    <s v="C.O.D."/>
    <n v="46"/>
    <n v="80"/>
    <n v="40"/>
    <n v="40"/>
    <n v="18.254899999999999"/>
    <n v="58.254899999999999"/>
    <n v="58.254899999999999"/>
    <s v="Thu"/>
    <x v="5"/>
  </r>
  <r>
    <s v="A00358"/>
    <s v="North"/>
    <s v="Ling"/>
    <s v="Assess"/>
    <m/>
    <d v="2021-01-07T00:00:00"/>
    <d v="2021-02-22T00:00:00"/>
    <x v="0"/>
    <m/>
    <m/>
    <n v="1.75"/>
    <n v="151.8099"/>
    <s v="C.O.D."/>
    <n v="46"/>
    <n v="140"/>
    <n v="245"/>
    <n v="245"/>
    <n v="151.8099"/>
    <n v="396.80989999999997"/>
    <n v="396.80989999999997"/>
    <s v="Thu"/>
    <x v="5"/>
  </r>
  <r>
    <s v="A00359"/>
    <s v="Southeast"/>
    <s v="Burton"/>
    <s v="Deliver"/>
    <m/>
    <d v="2021-01-08T00:00:00"/>
    <d v="2021-01-16T00:00:00"/>
    <x v="1"/>
    <m/>
    <m/>
    <n v="0.25"/>
    <n v="85.085899999999995"/>
    <s v="C.O.D."/>
    <n v="8"/>
    <n v="80"/>
    <n v="20"/>
    <n v="20"/>
    <n v="85.085899999999995"/>
    <n v="105.0859"/>
    <n v="105.0859"/>
    <s v="Fri"/>
    <x v="4"/>
  </r>
  <r>
    <s v="A00360"/>
    <s v="South"/>
    <s v="Lopez"/>
    <s v="Assess"/>
    <m/>
    <d v="2021-01-08T00:00:00"/>
    <d v="2021-02-01T00:00:00"/>
    <x v="1"/>
    <m/>
    <m/>
    <n v="0.25"/>
    <n v="67.067700000000002"/>
    <s v="Account"/>
    <n v="24"/>
    <n v="80"/>
    <n v="20"/>
    <n v="20"/>
    <n v="67.067700000000002"/>
    <n v="87.067700000000002"/>
    <n v="87.067700000000002"/>
    <s v="Fri"/>
    <x v="5"/>
  </r>
  <r>
    <s v="A00361"/>
    <s v="South"/>
    <s v="Lopez"/>
    <s v="Deliver"/>
    <m/>
    <d v="2021-01-11T00:00:00"/>
    <d v="2021-01-21T00:00:00"/>
    <x v="1"/>
    <m/>
    <m/>
    <n v="0.25"/>
    <n v="162.20959999999999"/>
    <s v="Account"/>
    <n v="10"/>
    <n v="80"/>
    <n v="20"/>
    <n v="20"/>
    <n v="162.20959999999999"/>
    <n v="182.20959999999999"/>
    <n v="182.20959999999999"/>
    <s v="Mon"/>
    <x v="2"/>
  </r>
  <r>
    <s v="A00362"/>
    <s v="Southeast"/>
    <s v="Burton"/>
    <s v="Install"/>
    <m/>
    <d v="2021-01-11T00:00:00"/>
    <d v="2021-01-28T00:00:00"/>
    <x v="1"/>
    <m/>
    <m/>
    <n v="1.25"/>
    <n v="53.688699999999997"/>
    <s v="Account"/>
    <n v="17"/>
    <n v="80"/>
    <n v="100"/>
    <n v="100"/>
    <n v="53.688699999999997"/>
    <n v="153.68869999999998"/>
    <n v="153.68869999999998"/>
    <s v="Mon"/>
    <x v="2"/>
  </r>
  <r>
    <s v="A00363"/>
    <s v="Southeast"/>
    <s v="Michner"/>
    <s v="Assess"/>
    <m/>
    <d v="2021-01-11T00:00:00"/>
    <d v="2021-02-01T00:00:00"/>
    <x v="0"/>
    <m/>
    <m/>
    <n v="1"/>
    <n v="211.8477"/>
    <s v="C.O.D."/>
    <n v="21"/>
    <n v="140"/>
    <n v="140"/>
    <n v="140"/>
    <n v="211.8477"/>
    <n v="351.84770000000003"/>
    <n v="351.84770000000003"/>
    <s v="Mon"/>
    <x v="5"/>
  </r>
  <r>
    <s v="A00364"/>
    <s v="South"/>
    <s v="Lopez"/>
    <s v="Assess"/>
    <m/>
    <d v="2021-01-11T00:00:00"/>
    <d v="2021-02-01T00:00:00"/>
    <x v="1"/>
    <m/>
    <m/>
    <n v="0.25"/>
    <n v="150.31899999999999"/>
    <s v="P.O."/>
    <n v="21"/>
    <n v="80"/>
    <n v="20"/>
    <n v="20"/>
    <n v="150.31899999999999"/>
    <n v="170.31899999999999"/>
    <n v="170.31899999999999"/>
    <s v="Mon"/>
    <x v="5"/>
  </r>
  <r>
    <s v="A00365"/>
    <s v="East"/>
    <s v="Ling"/>
    <s v="Assess"/>
    <m/>
    <d v="2021-01-11T00:00:00"/>
    <d v="2021-02-23T00:00:00"/>
    <x v="0"/>
    <m/>
    <m/>
    <n v="0.25"/>
    <n v="46.864899999999999"/>
    <s v="Account"/>
    <n v="43"/>
    <n v="140"/>
    <n v="35"/>
    <n v="35"/>
    <n v="46.864899999999999"/>
    <n v="81.864900000000006"/>
    <n v="81.864900000000006"/>
    <s v="Mon"/>
    <x v="0"/>
  </r>
  <r>
    <s v="A00366"/>
    <s v="South"/>
    <s v="Lopez"/>
    <s v="Assess"/>
    <m/>
    <d v="2021-01-12T00:00:00"/>
    <d v="2021-01-21T00:00:00"/>
    <x v="1"/>
    <m/>
    <m/>
    <n v="0.25"/>
    <n v="19.5"/>
    <s v="P.O."/>
    <n v="9"/>
    <n v="80"/>
    <n v="20"/>
    <n v="20"/>
    <n v="19.5"/>
    <n v="39.5"/>
    <n v="39.5"/>
    <s v="Tue"/>
    <x v="2"/>
  </r>
  <r>
    <s v="A00367"/>
    <s v="Central"/>
    <s v="Cartier"/>
    <s v="Replace"/>
    <m/>
    <d v="2021-01-12T00:00:00"/>
    <d v="2021-01-19T00:00:00"/>
    <x v="1"/>
    <m/>
    <m/>
    <n v="1.25"/>
    <n v="256.71809999999999"/>
    <s v="C.O.D."/>
    <n v="7"/>
    <n v="80"/>
    <n v="100"/>
    <n v="100"/>
    <n v="256.71809999999999"/>
    <n v="356.71809999999999"/>
    <n v="356.71809999999999"/>
    <s v="Tue"/>
    <x v="0"/>
  </r>
  <r>
    <s v="A00368"/>
    <s v="Northwest"/>
    <s v="Khan"/>
    <s v="Replace"/>
    <m/>
    <d v="2021-01-13T00:00:00"/>
    <d v="2021-01-30T00:00:00"/>
    <x v="1"/>
    <m/>
    <m/>
    <n v="1"/>
    <n v="86.293499999999995"/>
    <s v="C.O.D."/>
    <n v="17"/>
    <n v="80"/>
    <n v="80"/>
    <n v="80"/>
    <n v="86.293499999999995"/>
    <n v="166.29349999999999"/>
    <n v="166.29349999999999"/>
    <s v="Wed"/>
    <x v="4"/>
  </r>
  <r>
    <s v="A00369"/>
    <s v="South"/>
    <s v="Lopez"/>
    <s v="Assess"/>
    <m/>
    <d v="2021-01-14T00:00:00"/>
    <d v="2021-01-19T00:00:00"/>
    <x v="1"/>
    <m/>
    <m/>
    <n v="0.25"/>
    <n v="108.3061"/>
    <s v="P.O."/>
    <n v="5"/>
    <n v="80"/>
    <n v="20"/>
    <n v="20"/>
    <n v="108.3061"/>
    <n v="128.30610000000001"/>
    <n v="128.30610000000001"/>
    <s v="Thu"/>
    <x v="0"/>
  </r>
  <r>
    <s v="A00370"/>
    <s v="Southeast"/>
    <s v="Cartier"/>
    <s v="Assess"/>
    <m/>
    <d v="2021-01-14T00:00:00"/>
    <d v="2021-01-25T00:00:00"/>
    <x v="1"/>
    <m/>
    <m/>
    <n v="0.25"/>
    <n v="70.8215"/>
    <s v="C.O.D."/>
    <n v="11"/>
    <n v="80"/>
    <n v="20"/>
    <n v="20"/>
    <n v="70.8215"/>
    <n v="90.8215"/>
    <n v="90.8215"/>
    <s v="Thu"/>
    <x v="5"/>
  </r>
  <r>
    <s v="A00371"/>
    <s v="South"/>
    <s v="Lopez"/>
    <s v="Assess"/>
    <s v="Yes"/>
    <d v="2021-01-14T00:00:00"/>
    <d v="2021-02-01T00:00:00"/>
    <x v="1"/>
    <m/>
    <m/>
    <n v="0.5"/>
    <n v="56.919600000000003"/>
    <s v="Account"/>
    <n v="18"/>
    <n v="80"/>
    <n v="40"/>
    <n v="40"/>
    <n v="56.919600000000003"/>
    <n v="96.919600000000003"/>
    <n v="96.919600000000003"/>
    <s v="Thu"/>
    <x v="5"/>
  </r>
  <r>
    <s v="A00372"/>
    <s v="Northwest"/>
    <s v="Burton"/>
    <s v="Assess"/>
    <m/>
    <d v="2021-01-14T00:00:00"/>
    <d v="2021-02-05T00:00:00"/>
    <x v="0"/>
    <m/>
    <m/>
    <n v="0.5"/>
    <n v="74.532399999999996"/>
    <s v="C.O.D."/>
    <n v="22"/>
    <n v="140"/>
    <n v="70"/>
    <n v="70"/>
    <n v="74.532399999999996"/>
    <n v="144.5324"/>
    <n v="144.5324"/>
    <s v="Thu"/>
    <x v="1"/>
  </r>
  <r>
    <s v="A00373"/>
    <s v="North"/>
    <s v="Ling"/>
    <s v="Assess"/>
    <m/>
    <d v="2021-01-14T00:00:00"/>
    <d v="2021-02-15T00:00:00"/>
    <x v="0"/>
    <m/>
    <m/>
    <n v="0.5"/>
    <n v="137.22"/>
    <s v="Account"/>
    <n v="32"/>
    <n v="140"/>
    <n v="70"/>
    <n v="70"/>
    <n v="137.22"/>
    <n v="207.22"/>
    <n v="207.22"/>
    <s v="Thu"/>
    <x v="5"/>
  </r>
  <r>
    <s v="A00374"/>
    <s v="Northwest"/>
    <s v="Cartier"/>
    <s v="Assess"/>
    <s v="Yes"/>
    <d v="2021-01-15T00:00:00"/>
    <d v="2021-02-01T00:00:00"/>
    <x v="0"/>
    <m/>
    <m/>
    <n v="0.5"/>
    <n v="83.462900000000005"/>
    <s v="Account"/>
    <n v="17"/>
    <n v="140"/>
    <n v="70"/>
    <n v="70"/>
    <n v="83.462900000000005"/>
    <n v="153.46289999999999"/>
    <n v="153.46289999999999"/>
    <s v="Fri"/>
    <x v="5"/>
  </r>
  <r>
    <s v="A00375"/>
    <s v="West"/>
    <s v="Khan"/>
    <s v="Assess"/>
    <m/>
    <d v="2021-01-16T00:00:00"/>
    <d v="2021-02-03T00:00:00"/>
    <x v="1"/>
    <m/>
    <m/>
    <n v="1"/>
    <n v="9.92"/>
    <s v="P.O."/>
    <n v="18"/>
    <n v="80"/>
    <n v="80"/>
    <n v="80"/>
    <n v="9.92"/>
    <n v="89.92"/>
    <n v="89.92"/>
    <s v="Sat"/>
    <x v="3"/>
  </r>
  <r>
    <s v="A00376"/>
    <s v="Southeast"/>
    <s v="Cartier"/>
    <s v="Assess"/>
    <m/>
    <d v="2021-01-18T00:00:00"/>
    <d v="2021-01-25T00:00:00"/>
    <x v="1"/>
    <m/>
    <m/>
    <n v="0.25"/>
    <n v="72.350099999999998"/>
    <s v="C.O.D."/>
    <n v="7"/>
    <n v="80"/>
    <n v="20"/>
    <n v="20"/>
    <n v="72.350099999999998"/>
    <n v="92.350099999999998"/>
    <n v="92.350099999999998"/>
    <s v="Mon"/>
    <x v="5"/>
  </r>
  <r>
    <s v="A00377"/>
    <s v="Northwest"/>
    <s v="Cartier"/>
    <s v="Deliver"/>
    <s v="Yes"/>
    <d v="2021-01-18T00:00:00"/>
    <d v="2021-01-27T00:00:00"/>
    <x v="1"/>
    <m/>
    <m/>
    <n v="0.25"/>
    <n v="19.9801"/>
    <s v="Account"/>
    <n v="9"/>
    <n v="80"/>
    <n v="20"/>
    <n v="20"/>
    <n v="19.9801"/>
    <n v="39.9801"/>
    <n v="39.9801"/>
    <s v="Mon"/>
    <x v="3"/>
  </r>
  <r>
    <s v="A00378"/>
    <s v="East"/>
    <s v="Ling"/>
    <s v="Repair"/>
    <m/>
    <d v="2021-01-18T00:00:00"/>
    <d v="2021-02-02T00:00:00"/>
    <x v="0"/>
    <m/>
    <m/>
    <n v="1.25"/>
    <n v="85.32"/>
    <s v="Account"/>
    <n v="15"/>
    <n v="140"/>
    <n v="175"/>
    <n v="175"/>
    <n v="85.32"/>
    <n v="260.32"/>
    <n v="260.32"/>
    <s v="Mon"/>
    <x v="0"/>
  </r>
  <r>
    <s v="A00379"/>
    <s v="West"/>
    <s v="Khan"/>
    <s v="Assess"/>
    <m/>
    <d v="2021-01-18T00:00:00"/>
    <d v="2021-03-01T00:00:00"/>
    <x v="1"/>
    <m/>
    <m/>
    <n v="0.5"/>
    <n v="180"/>
    <s v="P.O."/>
    <n v="42"/>
    <n v="80"/>
    <n v="40"/>
    <n v="40"/>
    <n v="180"/>
    <n v="220"/>
    <n v="220"/>
    <s v="Mon"/>
    <x v="5"/>
  </r>
  <r>
    <s v="A00380"/>
    <s v="East"/>
    <s v="Ling"/>
    <s v="Assess"/>
    <m/>
    <d v="2021-01-19T00:00:00"/>
    <d v="2021-02-04T00:00:00"/>
    <x v="0"/>
    <m/>
    <m/>
    <n v="0.25"/>
    <n v="52.350099999999998"/>
    <s v="Account"/>
    <n v="16"/>
    <n v="140"/>
    <n v="35"/>
    <n v="35"/>
    <n v="52.350099999999998"/>
    <n v="87.350099999999998"/>
    <n v="87.350099999999998"/>
    <s v="Tue"/>
    <x v="2"/>
  </r>
  <r>
    <s v="A00381"/>
    <s v="East"/>
    <s v="Ling"/>
    <s v="Assess"/>
    <m/>
    <d v="2021-01-19T00:00:00"/>
    <d v="2021-02-09T00:00:00"/>
    <x v="0"/>
    <m/>
    <m/>
    <n v="0.5"/>
    <n v="45.293500000000002"/>
    <s v="Account"/>
    <n v="21"/>
    <n v="140"/>
    <n v="70"/>
    <n v="70"/>
    <n v="45.293500000000002"/>
    <n v="115.29349999999999"/>
    <n v="115.29349999999999"/>
    <s v="Tue"/>
    <x v="0"/>
  </r>
  <r>
    <s v="A00382"/>
    <s v="South"/>
    <s v="Lopez"/>
    <s v="Deliver"/>
    <m/>
    <d v="2021-01-20T00:00:00"/>
    <d v="2021-01-28T00:00:00"/>
    <x v="1"/>
    <m/>
    <m/>
    <n v="0.25"/>
    <n v="11.7"/>
    <s v="Account"/>
    <n v="8"/>
    <n v="80"/>
    <n v="20"/>
    <n v="20"/>
    <n v="11.7"/>
    <n v="31.7"/>
    <n v="31.7"/>
    <s v="Wed"/>
    <x v="2"/>
  </r>
  <r>
    <s v="A00383"/>
    <s v="Central"/>
    <s v="Khan"/>
    <s v="Deliver"/>
    <m/>
    <d v="2021-01-20T00:00:00"/>
    <d v="2021-05-13T00:00:00"/>
    <x v="1"/>
    <m/>
    <m/>
    <n v="0.25"/>
    <n v="37.707000000000001"/>
    <s v="P.O."/>
    <n v="113"/>
    <n v="80"/>
    <n v="20"/>
    <n v="20"/>
    <n v="37.707000000000001"/>
    <n v="57.707000000000001"/>
    <n v="57.707000000000001"/>
    <s v="Wed"/>
    <x v="2"/>
  </r>
  <r>
    <s v="A00384"/>
    <s v="Central"/>
    <s v="Michner"/>
    <s v="Install"/>
    <m/>
    <d v="2021-01-21T00:00:00"/>
    <d v="2021-02-02T00:00:00"/>
    <x v="1"/>
    <m/>
    <m/>
    <n v="1"/>
    <n v="155.03550000000001"/>
    <s v="C.O.D."/>
    <n v="12"/>
    <n v="80"/>
    <n v="80"/>
    <n v="80"/>
    <n v="155.03550000000001"/>
    <n v="235.03550000000001"/>
    <n v="235.03550000000001"/>
    <s v="Thu"/>
    <x v="0"/>
  </r>
  <r>
    <s v="A00385"/>
    <s v="South"/>
    <s v="Lopez"/>
    <s v="Assess"/>
    <m/>
    <d v="2021-01-21T00:00:00"/>
    <d v="2021-02-12T00:00:00"/>
    <x v="1"/>
    <m/>
    <m/>
    <n v="1.25"/>
    <n v="93.6"/>
    <s v="P.O."/>
    <n v="22"/>
    <n v="80"/>
    <n v="100"/>
    <n v="100"/>
    <n v="93.6"/>
    <n v="193.6"/>
    <n v="193.6"/>
    <s v="Thu"/>
    <x v="1"/>
  </r>
  <r>
    <s v="A00386"/>
    <s v="North"/>
    <s v="Ling"/>
    <s v="Deliver"/>
    <m/>
    <d v="2021-01-21T00:00:00"/>
    <d v="2021-02-10T00:00:00"/>
    <x v="1"/>
    <m/>
    <m/>
    <n v="0.25"/>
    <n v="21.33"/>
    <s v="Account"/>
    <n v="20"/>
    <n v="80"/>
    <n v="20"/>
    <n v="20"/>
    <n v="21.33"/>
    <n v="41.33"/>
    <n v="41.33"/>
    <s v="Thu"/>
    <x v="3"/>
  </r>
  <r>
    <s v="A00387"/>
    <s v="Central"/>
    <s v="Burton"/>
    <s v="Repair"/>
    <m/>
    <d v="2021-01-21T00:00:00"/>
    <d v="2021-03-23T00:00:00"/>
    <x v="1"/>
    <m/>
    <m/>
    <n v="2.5"/>
    <n v="357.11079999999998"/>
    <s v="Account"/>
    <n v="61"/>
    <n v="80"/>
    <n v="200"/>
    <n v="200"/>
    <n v="357.11079999999998"/>
    <n v="557.11079999999993"/>
    <n v="557.11079999999993"/>
    <s v="Thu"/>
    <x v="0"/>
  </r>
  <r>
    <s v="A00388"/>
    <s v="Northwest"/>
    <s v="Burton"/>
    <s v="Deliver"/>
    <m/>
    <d v="2021-01-22T00:00:00"/>
    <d v="2021-01-30T00:00:00"/>
    <x v="1"/>
    <m/>
    <m/>
    <n v="0.25"/>
    <n v="120"/>
    <s v="C.O.D."/>
    <n v="8"/>
    <n v="80"/>
    <n v="20"/>
    <n v="20"/>
    <n v="120"/>
    <n v="140"/>
    <n v="140"/>
    <s v="Fri"/>
    <x v="4"/>
  </r>
  <r>
    <s v="A00389"/>
    <s v="Southeast"/>
    <s v="Burton"/>
    <s v="Replace"/>
    <m/>
    <d v="2021-01-25T00:00:00"/>
    <d v="2021-02-09T00:00:00"/>
    <x v="1"/>
    <m/>
    <m/>
    <n v="0.5"/>
    <n v="52.350099999999998"/>
    <s v="C.O.D."/>
    <n v="15"/>
    <n v="80"/>
    <n v="40"/>
    <n v="40"/>
    <n v="52.350099999999998"/>
    <n v="92.350099999999998"/>
    <n v="92.350099999999998"/>
    <s v="Mon"/>
    <x v="0"/>
  </r>
  <r>
    <s v="A00390"/>
    <s v="Northwest"/>
    <s v="Cartier"/>
    <s v="Replace"/>
    <m/>
    <d v="2021-01-25T00:00:00"/>
    <d v="2021-02-15T00:00:00"/>
    <x v="1"/>
    <m/>
    <m/>
    <n v="3.25"/>
    <n v="511.875"/>
    <s v="Account"/>
    <n v="21"/>
    <n v="80"/>
    <n v="260"/>
    <n v="260"/>
    <n v="511.875"/>
    <n v="771.875"/>
    <n v="771.875"/>
    <s v="Mon"/>
    <x v="5"/>
  </r>
  <r>
    <s v="A00391"/>
    <s v="North"/>
    <s v="Ling"/>
    <s v="Replace"/>
    <m/>
    <d v="2021-01-25T00:00:00"/>
    <d v="2021-03-20T00:00:00"/>
    <x v="0"/>
    <m/>
    <m/>
    <n v="2"/>
    <n v="368.87400000000002"/>
    <s v="Account"/>
    <n v="54"/>
    <n v="140"/>
    <n v="280"/>
    <n v="280"/>
    <n v="368.87400000000002"/>
    <n v="648.87400000000002"/>
    <n v="648.87400000000002"/>
    <s v="Mon"/>
    <x v="4"/>
  </r>
  <r>
    <s v="A00392"/>
    <s v="North"/>
    <s v="Ling"/>
    <s v="Deliver"/>
    <m/>
    <d v="2021-01-27T00:00:00"/>
    <d v="2021-02-04T00:00:00"/>
    <x v="1"/>
    <m/>
    <m/>
    <n v="0.25"/>
    <n v="120"/>
    <s v="Account"/>
    <n v="8"/>
    <n v="80"/>
    <n v="20"/>
    <n v="20"/>
    <n v="120"/>
    <n v="140"/>
    <n v="140"/>
    <s v="Wed"/>
    <x v="2"/>
  </r>
  <r>
    <s v="A00393"/>
    <s v="North"/>
    <s v="Ling"/>
    <s v="Replace"/>
    <s v="Yes"/>
    <d v="2021-01-27T00:00:00"/>
    <d v="2021-02-22T00:00:00"/>
    <x v="0"/>
    <m/>
    <m/>
    <n v="0.5"/>
    <n v="5.4720000000000004"/>
    <s v="C.O.D."/>
    <n v="26"/>
    <n v="140"/>
    <n v="70"/>
    <n v="70"/>
    <n v="5.4720000000000004"/>
    <n v="75.471999999999994"/>
    <n v="75.471999999999994"/>
    <s v="Wed"/>
    <x v="5"/>
  </r>
  <r>
    <s v="A00394"/>
    <s v="Southeast"/>
    <s v="Khan"/>
    <s v="Assess"/>
    <m/>
    <d v="2021-01-28T00:00:00"/>
    <d v="2021-02-08T00:00:00"/>
    <x v="1"/>
    <m/>
    <m/>
    <n v="1"/>
    <n v="60"/>
    <s v="C.O.D."/>
    <n v="11"/>
    <n v="80"/>
    <n v="80"/>
    <n v="80"/>
    <n v="60"/>
    <n v="140"/>
    <n v="140"/>
    <s v="Thu"/>
    <x v="5"/>
  </r>
  <r>
    <s v="A00395"/>
    <s v="Northwest"/>
    <s v="Burton"/>
    <s v="Replace"/>
    <m/>
    <d v="2021-01-28T00:00:00"/>
    <d v="2021-02-10T00:00:00"/>
    <x v="1"/>
    <m/>
    <m/>
    <n v="0.75"/>
    <n v="114.89449999999999"/>
    <s v="P.O."/>
    <n v="13"/>
    <n v="80"/>
    <n v="60"/>
    <n v="60"/>
    <n v="114.89449999999999"/>
    <n v="174.89449999999999"/>
    <n v="174.89449999999999"/>
    <s v="Thu"/>
    <x v="3"/>
  </r>
  <r>
    <s v="A00396"/>
    <s v="North"/>
    <s v="Ling"/>
    <s v="Assess"/>
    <m/>
    <d v="2021-01-28T00:00:00"/>
    <d v="2021-02-18T00:00:00"/>
    <x v="0"/>
    <m/>
    <m/>
    <n v="0.25"/>
    <n v="23.899000000000001"/>
    <s v="C.O.D."/>
    <n v="21"/>
    <n v="140"/>
    <n v="35"/>
    <n v="35"/>
    <n v="23.899000000000001"/>
    <n v="58.899000000000001"/>
    <n v="58.899000000000001"/>
    <s v="Thu"/>
    <x v="2"/>
  </r>
  <r>
    <s v="A00397"/>
    <s v="South"/>
    <s v="Lopez"/>
    <s v="Assess"/>
    <m/>
    <d v="2021-01-28T00:00:00"/>
    <d v="2021-02-18T00:00:00"/>
    <x v="1"/>
    <m/>
    <m/>
    <n v="0.25"/>
    <n v="57.2"/>
    <s v="P.O."/>
    <n v="21"/>
    <n v="80"/>
    <n v="20"/>
    <n v="20"/>
    <n v="57.2"/>
    <n v="77.2"/>
    <n v="77.2"/>
    <s v="Thu"/>
    <x v="2"/>
  </r>
  <r>
    <s v="A00398"/>
    <s v="Northwest"/>
    <s v="Burton"/>
    <s v="Replace"/>
    <m/>
    <d v="2021-01-28T00:00:00"/>
    <d v="2021-03-03T00:00:00"/>
    <x v="0"/>
    <m/>
    <m/>
    <n v="8.5"/>
    <n v="653.98500000000001"/>
    <s v="Account"/>
    <n v="34"/>
    <n v="140"/>
    <n v="1190"/>
    <n v="1190"/>
    <n v="653.98500000000001"/>
    <n v="1843.9850000000001"/>
    <n v="1843.9850000000001"/>
    <s v="Thu"/>
    <x v="3"/>
  </r>
  <r>
    <s v="A00399"/>
    <s v="South"/>
    <s v="Lopez"/>
    <s v="Assess"/>
    <m/>
    <d v="2021-01-28T00:00:00"/>
    <d v="2021-03-16T00:00:00"/>
    <x v="1"/>
    <m/>
    <m/>
    <n v="0.5"/>
    <n v="9.75"/>
    <s v="Account"/>
    <n v="47"/>
    <n v="80"/>
    <n v="40"/>
    <n v="40"/>
    <n v="9.75"/>
    <n v="49.75"/>
    <n v="49.75"/>
    <s v="Thu"/>
    <x v="0"/>
  </r>
  <r>
    <s v="A00400"/>
    <s v="North"/>
    <s v="Ling"/>
    <s v="Replace"/>
    <m/>
    <d v="2021-01-30T00:00:00"/>
    <d v="2021-02-02T00:00:00"/>
    <x v="0"/>
    <m/>
    <m/>
    <n v="0.5"/>
    <n v="134"/>
    <s v="Account"/>
    <n v="3"/>
    <n v="140"/>
    <n v="70"/>
    <n v="70"/>
    <n v="134"/>
    <n v="204"/>
    <n v="204"/>
    <s v="Sat"/>
    <x v="0"/>
  </r>
  <r>
    <s v="A00401"/>
    <s v="North"/>
    <s v="Ling"/>
    <s v="Assess"/>
    <m/>
    <d v="2021-02-01T00:00:00"/>
    <d v="2021-02-10T00:00:00"/>
    <x v="0"/>
    <m/>
    <m/>
    <n v="0.25"/>
    <n v="144"/>
    <s v="Account"/>
    <n v="9"/>
    <n v="140"/>
    <n v="35"/>
    <n v="35"/>
    <n v="144"/>
    <n v="179"/>
    <n v="179"/>
    <s v="Mon"/>
    <x v="3"/>
  </r>
  <r>
    <s v="A00402"/>
    <s v="Northwest"/>
    <s v="Burton"/>
    <s v="Assess"/>
    <m/>
    <d v="2021-02-01T00:00:00"/>
    <d v="2021-02-10T00:00:00"/>
    <x v="1"/>
    <m/>
    <m/>
    <n v="0.5"/>
    <n v="205.1859"/>
    <s v="C.O.D."/>
    <n v="9"/>
    <n v="80"/>
    <n v="40"/>
    <n v="40"/>
    <n v="205.1859"/>
    <n v="245.1859"/>
    <n v="245.1859"/>
    <s v="Mon"/>
    <x v="3"/>
  </r>
  <r>
    <s v="A00403"/>
    <s v="West"/>
    <s v="Lopez"/>
    <s v="Replace"/>
    <m/>
    <d v="2021-02-01T00:00:00"/>
    <d v="2021-02-25T00:00:00"/>
    <x v="1"/>
    <m/>
    <m/>
    <n v="0.5"/>
    <n v="42.9"/>
    <s v="Account"/>
    <n v="24"/>
    <n v="80"/>
    <n v="40"/>
    <n v="40"/>
    <n v="42.9"/>
    <n v="82.9"/>
    <n v="82.9"/>
    <s v="Mon"/>
    <x v="2"/>
  </r>
  <r>
    <s v="A00404"/>
    <s v="East"/>
    <s v="Ling"/>
    <s v="Replace"/>
    <m/>
    <d v="2021-02-01T00:00:00"/>
    <d v="2021-03-03T00:00:00"/>
    <x v="0"/>
    <m/>
    <m/>
    <n v="1.5"/>
    <n v="319.82150000000001"/>
    <s v="Account"/>
    <n v="30"/>
    <n v="140"/>
    <n v="210"/>
    <n v="210"/>
    <n v="319.82150000000001"/>
    <n v="529.82150000000001"/>
    <n v="529.82150000000001"/>
    <s v="Mon"/>
    <x v="3"/>
  </r>
  <r>
    <s v="A00405"/>
    <s v="Northeast"/>
    <s v="Ling"/>
    <s v="Assess"/>
    <m/>
    <d v="2021-02-01T00:00:00"/>
    <d v="2021-03-11T00:00:00"/>
    <x v="1"/>
    <m/>
    <m/>
    <n v="0.25"/>
    <n v="21.33"/>
    <s v="Account"/>
    <n v="38"/>
    <n v="80"/>
    <n v="20"/>
    <n v="20"/>
    <n v="21.33"/>
    <n v="41.33"/>
    <n v="41.33"/>
    <s v="Mon"/>
    <x v="2"/>
  </r>
  <r>
    <s v="A00406"/>
    <s v="North"/>
    <s v="Ling"/>
    <s v="Assess"/>
    <m/>
    <d v="2021-02-02T00:00:00"/>
    <d v="2021-02-02T00:00:00"/>
    <x v="0"/>
    <m/>
    <m/>
    <n v="0.5"/>
    <n v="21.33"/>
    <s v="Account"/>
    <n v="0"/>
    <n v="140"/>
    <n v="70"/>
    <n v="70"/>
    <n v="21.33"/>
    <n v="91.33"/>
    <n v="91.33"/>
    <s v="Tue"/>
    <x v="0"/>
  </r>
  <r>
    <s v="A00407"/>
    <s v="East"/>
    <s v="Ling"/>
    <s v="Replace"/>
    <m/>
    <d v="2021-02-02T00:00:00"/>
    <d v="2021-02-09T00:00:00"/>
    <x v="0"/>
    <m/>
    <m/>
    <n v="0.5"/>
    <n v="1231.2"/>
    <s v="C.O.D."/>
    <n v="7"/>
    <n v="140"/>
    <n v="70"/>
    <n v="70"/>
    <n v="1231.2"/>
    <n v="1301.2"/>
    <n v="1301.2"/>
    <s v="Tue"/>
    <x v="0"/>
  </r>
  <r>
    <s v="A00408"/>
    <s v="North"/>
    <s v="Ling"/>
    <s v="Replace"/>
    <m/>
    <d v="2021-02-02T00:00:00"/>
    <d v="2021-02-17T00:00:00"/>
    <x v="0"/>
    <m/>
    <m/>
    <n v="0.5"/>
    <n v="56.496899999999997"/>
    <s v="C.O.D."/>
    <n v="15"/>
    <n v="140"/>
    <n v="70"/>
    <n v="70"/>
    <n v="56.496899999999997"/>
    <n v="126.4969"/>
    <n v="126.4969"/>
    <s v="Tue"/>
    <x v="3"/>
  </r>
  <r>
    <s v="A00409"/>
    <s v="North"/>
    <s v="Ling"/>
    <s v="Replace"/>
    <m/>
    <d v="2021-02-02T00:00:00"/>
    <d v="2021-02-18T00:00:00"/>
    <x v="0"/>
    <m/>
    <m/>
    <n v="0.5"/>
    <n v="269.95400000000001"/>
    <s v="Account"/>
    <n v="16"/>
    <n v="140"/>
    <n v="70"/>
    <n v="70"/>
    <n v="269.95400000000001"/>
    <n v="339.95400000000001"/>
    <n v="339.95400000000001"/>
    <s v="Tue"/>
    <x v="2"/>
  </r>
  <r>
    <s v="A00410"/>
    <s v="East"/>
    <s v="Ling"/>
    <s v="Replace"/>
    <m/>
    <d v="2021-02-02T00:00:00"/>
    <d v="2021-03-03T00:00:00"/>
    <x v="0"/>
    <m/>
    <m/>
    <n v="0.5"/>
    <n v="83.231700000000004"/>
    <s v="Account"/>
    <n v="29"/>
    <n v="140"/>
    <n v="70"/>
    <n v="70"/>
    <n v="83.231700000000004"/>
    <n v="153.23169999999999"/>
    <n v="153.23169999999999"/>
    <s v="Tue"/>
    <x v="3"/>
  </r>
  <r>
    <s v="A00411"/>
    <s v="Southeast"/>
    <s v="Burton"/>
    <s v="Deliver"/>
    <m/>
    <d v="2021-02-02T00:00:00"/>
    <d v="2021-03-18T00:00:00"/>
    <x v="1"/>
    <m/>
    <m/>
    <n v="0.25"/>
    <n v="88.624799999999993"/>
    <s v="Account"/>
    <n v="44"/>
    <n v="80"/>
    <n v="20"/>
    <n v="20"/>
    <n v="88.624799999999993"/>
    <n v="108.62479999999999"/>
    <n v="108.62479999999999"/>
    <s v="Tue"/>
    <x v="2"/>
  </r>
  <r>
    <s v="A00412"/>
    <s v="West"/>
    <s v="Khan"/>
    <s v="Deliver"/>
    <m/>
    <d v="2021-02-02T00:00:00"/>
    <d v="2021-05-25T00:00:00"/>
    <x v="1"/>
    <m/>
    <m/>
    <n v="0.25"/>
    <n v="40"/>
    <s v="P.O."/>
    <n v="112"/>
    <n v="80"/>
    <n v="20"/>
    <n v="20"/>
    <n v="40"/>
    <n v="60"/>
    <n v="60"/>
    <s v="Tue"/>
    <x v="0"/>
  </r>
  <r>
    <s v="A00413"/>
    <s v="South"/>
    <s v="Lopez"/>
    <s v="Assess"/>
    <m/>
    <d v="2021-02-04T00:00:00"/>
    <d v="2021-02-15T00:00:00"/>
    <x v="1"/>
    <m/>
    <m/>
    <n v="1.5"/>
    <n v="33.475000000000001"/>
    <s v="P.O."/>
    <n v="11"/>
    <n v="80"/>
    <n v="120"/>
    <n v="120"/>
    <n v="33.475000000000001"/>
    <n v="153.47499999999999"/>
    <n v="153.47499999999999"/>
    <s v="Thu"/>
    <x v="5"/>
  </r>
  <r>
    <s v="A00414"/>
    <s v="West"/>
    <s v="Burton"/>
    <s v="Assess"/>
    <m/>
    <d v="2021-02-04T00:00:00"/>
    <d v="2021-02-20T00:00:00"/>
    <x v="0"/>
    <m/>
    <m/>
    <n v="0.25"/>
    <n v="33.8611"/>
    <s v="Account"/>
    <n v="16"/>
    <n v="140"/>
    <n v="35"/>
    <n v="35"/>
    <n v="33.8611"/>
    <n v="68.861099999999993"/>
    <n v="68.861099999999993"/>
    <s v="Thu"/>
    <x v="4"/>
  </r>
  <r>
    <s v="A00415"/>
    <s v="South"/>
    <s v="Lopez"/>
    <s v="Deliver"/>
    <m/>
    <d v="2021-02-04T00:00:00"/>
    <d v="2021-02-23T00:00:00"/>
    <x v="1"/>
    <m/>
    <m/>
    <n v="0.25"/>
    <n v="33.957900000000002"/>
    <s v="Account"/>
    <n v="19"/>
    <n v="80"/>
    <n v="20"/>
    <n v="20"/>
    <n v="33.957900000000002"/>
    <n v="53.957900000000002"/>
    <n v="53.957900000000002"/>
    <s v="Thu"/>
    <x v="0"/>
  </r>
  <r>
    <s v="A00416"/>
    <s v="West"/>
    <s v="Khan"/>
    <s v="Assess"/>
    <m/>
    <d v="2021-02-04T00:00:00"/>
    <d v="2021-03-05T00:00:00"/>
    <x v="1"/>
    <m/>
    <m/>
    <n v="0.5"/>
    <n v="36.890099999999997"/>
    <s v="C.O.D."/>
    <n v="29"/>
    <n v="80"/>
    <n v="40"/>
    <n v="40"/>
    <n v="36.890099999999997"/>
    <n v="76.89009999999999"/>
    <n v="76.89009999999999"/>
    <s v="Thu"/>
    <x v="1"/>
  </r>
  <r>
    <s v="A00417"/>
    <s v="Southeast"/>
    <s v="Khan"/>
    <s v="Assess"/>
    <m/>
    <d v="2021-02-04T00:00:00"/>
    <d v="2021-03-09T00:00:00"/>
    <x v="1"/>
    <m/>
    <m/>
    <n v="0.5"/>
    <n v="25.339500000000001"/>
    <s v="C.O.D."/>
    <n v="33"/>
    <n v="80"/>
    <n v="40"/>
    <n v="40"/>
    <n v="25.339500000000001"/>
    <n v="65.339500000000001"/>
    <n v="65.339500000000001"/>
    <s v="Thu"/>
    <x v="0"/>
  </r>
  <r>
    <s v="A00418"/>
    <s v="Northeast"/>
    <s v="Ling"/>
    <s v="Deliver"/>
    <m/>
    <d v="2021-02-04T00:00:00"/>
    <d v="2021-03-15T00:00:00"/>
    <x v="1"/>
    <m/>
    <m/>
    <n v="0.25"/>
    <n v="30"/>
    <s v="Account"/>
    <n v="39"/>
    <n v="80"/>
    <n v="20"/>
    <n v="20"/>
    <n v="30"/>
    <n v="50"/>
    <n v="50"/>
    <s v="Thu"/>
    <x v="5"/>
  </r>
  <r>
    <s v="A00419"/>
    <s v="Southeast"/>
    <s v="Burton"/>
    <s v="Assess"/>
    <s v="Yes"/>
    <d v="2021-02-05T00:00:00"/>
    <d v="2021-03-13T00:00:00"/>
    <x v="1"/>
    <m/>
    <m/>
    <n v="0.5"/>
    <n v="31.807600000000001"/>
    <s v="Account"/>
    <n v="36"/>
    <n v="80"/>
    <n v="40"/>
    <n v="40"/>
    <n v="31.807600000000001"/>
    <n v="71.807600000000008"/>
    <n v="71.807600000000008"/>
    <s v="Fri"/>
    <x v="4"/>
  </r>
  <r>
    <s v="A00420"/>
    <s v="Northwest"/>
    <s v="Khan"/>
    <s v="Replace"/>
    <s v="Yes"/>
    <d v="2021-02-05T00:00:00"/>
    <d v="2021-06-30T00:00:00"/>
    <x v="1"/>
    <m/>
    <m/>
    <n v="0.5"/>
    <n v="61.17"/>
    <s v="P.O."/>
    <n v="145"/>
    <n v="80"/>
    <n v="40"/>
    <n v="40"/>
    <n v="61.17"/>
    <n v="101.17"/>
    <n v="101.17"/>
    <s v="Fri"/>
    <x v="3"/>
  </r>
  <r>
    <s v="A00421"/>
    <s v="West"/>
    <s v="Khan"/>
    <s v="Assess"/>
    <m/>
    <d v="2021-02-06T00:00:00"/>
    <d v="2021-03-23T00:00:00"/>
    <x v="1"/>
    <m/>
    <m/>
    <n v="0.5"/>
    <n v="15.542999999999999"/>
    <s v="P.O."/>
    <n v="45"/>
    <n v="80"/>
    <n v="40"/>
    <n v="40"/>
    <n v="15.542999999999999"/>
    <n v="55.542999999999999"/>
    <n v="55.542999999999999"/>
    <s v="Sat"/>
    <x v="0"/>
  </r>
  <r>
    <s v="A00422"/>
    <s v="West"/>
    <s v="Khan"/>
    <s v="Deliver"/>
    <m/>
    <d v="2021-02-06T00:00:00"/>
    <d v="2021-03-31T00:00:00"/>
    <x v="1"/>
    <m/>
    <m/>
    <n v="0.25"/>
    <n v="72.350099999999998"/>
    <s v="Account"/>
    <n v="53"/>
    <n v="80"/>
    <n v="20"/>
    <n v="20"/>
    <n v="72.350099999999998"/>
    <n v="92.350099999999998"/>
    <n v="92.350099999999998"/>
    <s v="Sat"/>
    <x v="3"/>
  </r>
  <r>
    <s v="A00423"/>
    <s v="North"/>
    <s v="Ling"/>
    <s v="Deliver"/>
    <s v="Yes"/>
    <d v="2021-02-08T00:00:00"/>
    <d v="2021-02-19T00:00:00"/>
    <x v="1"/>
    <m/>
    <m/>
    <n v="0.25"/>
    <n v="96.714699999999993"/>
    <s v="Account"/>
    <n v="11"/>
    <n v="80"/>
    <n v="20"/>
    <n v="20"/>
    <n v="96.714699999999993"/>
    <n v="116.71469999999999"/>
    <n v="116.71469999999999"/>
    <s v="Mon"/>
    <x v="1"/>
  </r>
  <r>
    <s v="A00424"/>
    <s v="Northwest"/>
    <s v="Cartier"/>
    <s v="Replace"/>
    <m/>
    <d v="2021-02-08T00:00:00"/>
    <d v="2021-02-16T00:00:00"/>
    <x v="1"/>
    <m/>
    <m/>
    <n v="0.5"/>
    <n v="207.89859999999999"/>
    <s v="C.O.D."/>
    <n v="8"/>
    <n v="80"/>
    <n v="40"/>
    <n v="40"/>
    <n v="207.89859999999999"/>
    <n v="247.89859999999999"/>
    <n v="247.89859999999999"/>
    <s v="Mon"/>
    <x v="0"/>
  </r>
  <r>
    <s v="A00425"/>
    <s v="South"/>
    <s v="Lopez"/>
    <s v="Install"/>
    <m/>
    <d v="2021-02-08T00:00:00"/>
    <d v="2021-02-18T00:00:00"/>
    <x v="2"/>
    <m/>
    <m/>
    <n v="3.5"/>
    <n v="821.87300000000005"/>
    <s v="Account"/>
    <n v="10"/>
    <n v="195"/>
    <n v="682.5"/>
    <n v="682.5"/>
    <n v="821.87300000000005"/>
    <n v="1504.373"/>
    <n v="1504.373"/>
    <s v="Mon"/>
    <x v="2"/>
  </r>
  <r>
    <s v="A00426"/>
    <s v="North"/>
    <s v="Ling"/>
    <s v="Repair"/>
    <m/>
    <d v="2021-02-08T00:00:00"/>
    <d v="2021-02-22T00:00:00"/>
    <x v="0"/>
    <m/>
    <m/>
    <n v="1"/>
    <n v="118.55840000000001"/>
    <s v="Account"/>
    <n v="14"/>
    <n v="140"/>
    <n v="140"/>
    <n v="140"/>
    <n v="118.55840000000001"/>
    <n v="258.55840000000001"/>
    <n v="258.55840000000001"/>
    <s v="Mon"/>
    <x v="5"/>
  </r>
  <r>
    <s v="A00427"/>
    <s v="Northwest"/>
    <s v="Cartier"/>
    <s v="Assess"/>
    <s v="Yes"/>
    <d v="2021-02-09T00:00:00"/>
    <d v="2021-02-10T00:00:00"/>
    <x v="1"/>
    <m/>
    <m/>
    <n v="0.25"/>
    <n v="54.463700000000003"/>
    <s v="P.O."/>
    <n v="1"/>
    <n v="80"/>
    <n v="20"/>
    <n v="20"/>
    <n v="54.463700000000003"/>
    <n v="74.463700000000003"/>
    <n v="74.463700000000003"/>
    <s v="Tue"/>
    <x v="3"/>
  </r>
  <r>
    <s v="A00428"/>
    <s v="North"/>
    <s v="Ling"/>
    <s v="Assess"/>
    <m/>
    <d v="2021-02-09T00:00:00"/>
    <d v="2021-02-22T00:00:00"/>
    <x v="0"/>
    <m/>
    <m/>
    <n v="0.25"/>
    <n v="83.441299999999998"/>
    <s v="Account"/>
    <n v="13"/>
    <n v="140"/>
    <n v="35"/>
    <n v="35"/>
    <n v="83.441299999999998"/>
    <n v="118.4413"/>
    <n v="118.4413"/>
    <s v="Tue"/>
    <x v="5"/>
  </r>
  <r>
    <s v="A00429"/>
    <s v="North"/>
    <s v="Ling"/>
    <s v="Assess"/>
    <m/>
    <d v="2021-02-09T00:00:00"/>
    <d v="2021-02-24T00:00:00"/>
    <x v="0"/>
    <m/>
    <m/>
    <n v="0.75"/>
    <n v="36"/>
    <s v="Account"/>
    <n v="15"/>
    <n v="140"/>
    <n v="105"/>
    <n v="105"/>
    <n v="36"/>
    <n v="141"/>
    <n v="141"/>
    <s v="Tue"/>
    <x v="3"/>
  </r>
  <r>
    <s v="A00430"/>
    <s v="South"/>
    <s v="Lopez"/>
    <s v="Replace"/>
    <m/>
    <d v="2021-02-09T00:00:00"/>
    <d v="2021-04-13T00:00:00"/>
    <x v="1"/>
    <m/>
    <m/>
    <n v="0.5"/>
    <n v="53.43"/>
    <s v="Account"/>
    <n v="63"/>
    <n v="80"/>
    <n v="40"/>
    <n v="40"/>
    <n v="53.43"/>
    <n v="93.43"/>
    <n v="93.43"/>
    <s v="Tue"/>
    <x v="0"/>
  </r>
  <r>
    <s v="A00431"/>
    <s v="North"/>
    <s v="Ling"/>
    <s v="Assess"/>
    <m/>
    <d v="2021-02-10T00:00:00"/>
    <d v="2021-02-17T00:00:00"/>
    <x v="1"/>
    <m/>
    <m/>
    <n v="0.5"/>
    <n v="76.787999999999997"/>
    <s v="Account"/>
    <n v="7"/>
    <n v="80"/>
    <n v="40"/>
    <n v="40"/>
    <n v="76.787999999999997"/>
    <n v="116.788"/>
    <n v="116.788"/>
    <s v="Wed"/>
    <x v="3"/>
  </r>
  <r>
    <s v="A00432"/>
    <s v="Southeast"/>
    <s v="Burton"/>
    <s v="Assess"/>
    <m/>
    <d v="2021-02-10T00:00:00"/>
    <d v="2021-02-22T00:00:00"/>
    <x v="1"/>
    <s v="Yes"/>
    <s v="Yes"/>
    <n v="0.25"/>
    <n v="78"/>
    <s v="Warranty"/>
    <n v="12"/>
    <n v="80"/>
    <n v="20"/>
    <n v="0"/>
    <n v="0"/>
    <n v="98"/>
    <n v="0"/>
    <s v="Wed"/>
    <x v="5"/>
  </r>
  <r>
    <s v="A00433"/>
    <s v="Northwest"/>
    <s v="Burton"/>
    <s v="Replace"/>
    <m/>
    <d v="2021-02-10T00:00:00"/>
    <d v="2021-02-25T00:00:00"/>
    <x v="0"/>
    <m/>
    <m/>
    <n v="2.75"/>
    <n v="666.4434"/>
    <s v="C.O.D."/>
    <n v="15"/>
    <n v="140"/>
    <n v="385"/>
    <n v="385"/>
    <n v="666.4434"/>
    <n v="1051.4434000000001"/>
    <n v="1051.4434000000001"/>
    <s v="Wed"/>
    <x v="2"/>
  </r>
  <r>
    <s v="A00434"/>
    <s v="Northwest"/>
    <s v="Burton"/>
    <s v="Deliver"/>
    <s v="Yes"/>
    <d v="2021-02-11T00:00:00"/>
    <d v="2021-02-27T00:00:00"/>
    <x v="1"/>
    <m/>
    <m/>
    <n v="0.25"/>
    <n v="19.196999999999999"/>
    <s v="C.O.D."/>
    <n v="16"/>
    <n v="80"/>
    <n v="20"/>
    <n v="20"/>
    <n v="19.196999999999999"/>
    <n v="39.197000000000003"/>
    <n v="39.197000000000003"/>
    <s v="Thu"/>
    <x v="4"/>
  </r>
  <r>
    <s v="A00435"/>
    <s v="South"/>
    <s v="Lopez"/>
    <s v="Assess"/>
    <m/>
    <d v="2021-02-11T00:00:00"/>
    <d v="2021-03-11T00:00:00"/>
    <x v="1"/>
    <m/>
    <m/>
    <n v="0.75"/>
    <n v="414.53649999999999"/>
    <s v="P.O."/>
    <n v="28"/>
    <n v="80"/>
    <n v="60"/>
    <n v="60"/>
    <n v="414.53649999999999"/>
    <n v="474.53649999999999"/>
    <n v="474.53649999999999"/>
    <s v="Thu"/>
    <x v="2"/>
  </r>
  <r>
    <s v="A00436"/>
    <s v="Southeast"/>
    <s v="Khan"/>
    <s v="Repair"/>
    <m/>
    <d v="2021-02-13T00:00:00"/>
    <d v="2021-04-08T00:00:00"/>
    <x v="1"/>
    <m/>
    <m/>
    <n v="1"/>
    <n v="19.196999999999999"/>
    <s v="Account"/>
    <n v="54"/>
    <n v="80"/>
    <n v="80"/>
    <n v="80"/>
    <n v="19.196999999999999"/>
    <n v="99.197000000000003"/>
    <n v="99.197000000000003"/>
    <s v="Sat"/>
    <x v="2"/>
  </r>
  <r>
    <s v="A00437"/>
    <s v="North"/>
    <s v="Ling"/>
    <s v="Install"/>
    <m/>
    <d v="2021-02-15T00:00:00"/>
    <d v="2021-02-18T00:00:00"/>
    <x v="0"/>
    <m/>
    <m/>
    <n v="1"/>
    <n v="157.86000000000001"/>
    <s v="Account"/>
    <n v="3"/>
    <n v="140"/>
    <n v="140"/>
    <n v="140"/>
    <n v="157.86000000000001"/>
    <n v="297.86"/>
    <n v="297.86"/>
    <s v="Mon"/>
    <x v="2"/>
  </r>
  <r>
    <s v="A00438"/>
    <s v="North"/>
    <s v="Ling"/>
    <s v="Assess"/>
    <m/>
    <d v="2021-02-15T00:00:00"/>
    <d v="2021-02-24T00:00:00"/>
    <x v="0"/>
    <m/>
    <m/>
    <n v="0.25"/>
    <n v="160.39080000000001"/>
    <s v="Account"/>
    <n v="9"/>
    <n v="140"/>
    <n v="35"/>
    <n v="35"/>
    <n v="160.39080000000001"/>
    <n v="195.39080000000001"/>
    <n v="195.39080000000001"/>
    <s v="Mon"/>
    <x v="3"/>
  </r>
  <r>
    <s v="A00439"/>
    <s v="North"/>
    <s v="Ling"/>
    <s v="Assess"/>
    <m/>
    <d v="2021-02-15T00:00:00"/>
    <d v="2021-02-25T00:00:00"/>
    <x v="0"/>
    <m/>
    <m/>
    <n v="0.25"/>
    <n v="46.845300000000002"/>
    <s v="Account"/>
    <n v="10"/>
    <n v="140"/>
    <n v="35"/>
    <n v="35"/>
    <n v="46.845300000000002"/>
    <n v="81.845300000000009"/>
    <n v="81.845300000000009"/>
    <s v="Mon"/>
    <x v="2"/>
  </r>
  <r>
    <s v="A00440"/>
    <s v="Southwest"/>
    <s v="Cartier"/>
    <s v="Replace"/>
    <s v="Yes"/>
    <d v="2021-02-15T00:00:00"/>
    <d v="2021-03-01T00:00:00"/>
    <x v="0"/>
    <m/>
    <m/>
    <n v="1.25"/>
    <n v="952.06380000000001"/>
    <s v="C.O.D."/>
    <n v="14"/>
    <n v="140"/>
    <n v="175"/>
    <n v="175"/>
    <n v="952.06380000000001"/>
    <n v="1127.0637999999999"/>
    <n v="1127.0637999999999"/>
    <s v="Mon"/>
    <x v="5"/>
  </r>
  <r>
    <s v="A00441"/>
    <s v="West"/>
    <s v="Khan"/>
    <s v="Deliver"/>
    <m/>
    <d v="2021-02-16T00:00:00"/>
    <d v="2021-03-03T00:00:00"/>
    <x v="1"/>
    <m/>
    <m/>
    <n v="0.25"/>
    <n v="17.420000000000002"/>
    <s v="Account"/>
    <n v="15"/>
    <n v="80"/>
    <n v="20"/>
    <n v="20"/>
    <n v="17.420000000000002"/>
    <n v="37.42"/>
    <n v="37.42"/>
    <s v="Tue"/>
    <x v="3"/>
  </r>
  <r>
    <s v="A00442"/>
    <s v="Northwest"/>
    <s v="Cartier"/>
    <s v="Replace"/>
    <m/>
    <d v="2021-02-16T00:00:00"/>
    <d v="2021-03-08T00:00:00"/>
    <x v="0"/>
    <m/>
    <m/>
    <n v="0.5"/>
    <n v="202"/>
    <s v="C.O.D."/>
    <n v="20"/>
    <n v="140"/>
    <n v="70"/>
    <n v="70"/>
    <n v="202"/>
    <n v="272"/>
    <n v="272"/>
    <s v="Tue"/>
    <x v="5"/>
  </r>
  <r>
    <s v="A00443"/>
    <s v="Southeast"/>
    <s v="Burton"/>
    <s v="Assess"/>
    <m/>
    <d v="2021-02-17T00:00:00"/>
    <d v="2021-02-22T00:00:00"/>
    <x v="1"/>
    <m/>
    <m/>
    <n v="0.75"/>
    <n v="137.13"/>
    <s v="Account"/>
    <n v="5"/>
    <n v="80"/>
    <n v="60"/>
    <n v="60"/>
    <n v="137.13"/>
    <n v="197.13"/>
    <n v="197.13"/>
    <s v="Wed"/>
    <x v="5"/>
  </r>
  <r>
    <s v="A00444"/>
    <s v="West"/>
    <s v="Khan"/>
    <s v="Assess"/>
    <m/>
    <d v="2021-02-17T00:00:00"/>
    <d v="2021-03-01T00:00:00"/>
    <x v="1"/>
    <m/>
    <m/>
    <n v="0.5"/>
    <n v="180"/>
    <s v="C.O.D."/>
    <n v="12"/>
    <n v="80"/>
    <n v="40"/>
    <n v="40"/>
    <n v="180"/>
    <n v="220"/>
    <n v="220"/>
    <s v="Wed"/>
    <x v="5"/>
  </r>
  <r>
    <s v="A00445"/>
    <s v="Central"/>
    <s v="Khan"/>
    <s v="Assess"/>
    <m/>
    <d v="2021-02-17T00:00:00"/>
    <d v="2021-03-01T00:00:00"/>
    <x v="1"/>
    <m/>
    <m/>
    <n v="0.25"/>
    <n v="255.3433"/>
    <s v="C.O.D."/>
    <n v="12"/>
    <n v="80"/>
    <n v="20"/>
    <n v="20"/>
    <n v="255.3433"/>
    <n v="275.3433"/>
    <n v="275.3433"/>
    <s v="Wed"/>
    <x v="5"/>
  </r>
  <r>
    <s v="A00446"/>
    <s v="Northwest"/>
    <s v="Khan"/>
    <s v="Deliver"/>
    <m/>
    <d v="2021-02-17T00:00:00"/>
    <d v="2021-03-02T00:00:00"/>
    <x v="1"/>
    <m/>
    <m/>
    <n v="0.25"/>
    <n v="48.372999999999998"/>
    <s v="P.O."/>
    <n v="13"/>
    <n v="80"/>
    <n v="20"/>
    <n v="20"/>
    <n v="48.372999999999998"/>
    <n v="68.37299999999999"/>
    <n v="68.37299999999999"/>
    <s v="Wed"/>
    <x v="0"/>
  </r>
  <r>
    <s v="A00447"/>
    <s v="North"/>
    <s v="Ling"/>
    <s v="Deliver"/>
    <m/>
    <d v="2021-02-17T00:00:00"/>
    <d v="2021-03-08T00:00:00"/>
    <x v="1"/>
    <m/>
    <m/>
    <n v="0.25"/>
    <n v="40.200000000000003"/>
    <s v="Account"/>
    <n v="19"/>
    <n v="80"/>
    <n v="20"/>
    <n v="20"/>
    <n v="40.200000000000003"/>
    <n v="60.2"/>
    <n v="60.2"/>
    <s v="Wed"/>
    <x v="5"/>
  </r>
  <r>
    <s v="A00448"/>
    <s v="Central"/>
    <s v="Cartier"/>
    <s v="Deliver"/>
    <m/>
    <d v="2021-02-18T00:00:00"/>
    <d v="2021-03-06T00:00:00"/>
    <x v="1"/>
    <m/>
    <m/>
    <n v="0.25"/>
    <n v="61.4985"/>
    <s v="Account"/>
    <n v="16"/>
    <n v="80"/>
    <n v="20"/>
    <n v="20"/>
    <n v="61.4985"/>
    <n v="81.498500000000007"/>
    <n v="81.498500000000007"/>
    <s v="Thu"/>
    <x v="4"/>
  </r>
  <r>
    <s v="A00449"/>
    <s v="Northwest"/>
    <s v="Khan"/>
    <s v="Replace"/>
    <m/>
    <d v="2021-02-18T00:00:00"/>
    <d v="2021-03-02T00:00:00"/>
    <x v="1"/>
    <m/>
    <m/>
    <n v="0.5"/>
    <n v="42.66"/>
    <s v="Account"/>
    <n v="12"/>
    <n v="80"/>
    <n v="40"/>
    <n v="40"/>
    <n v="42.66"/>
    <n v="82.66"/>
    <n v="82.66"/>
    <s v="Thu"/>
    <x v="0"/>
  </r>
  <r>
    <s v="A00450"/>
    <s v="North"/>
    <s v="Ling"/>
    <s v="Replace"/>
    <m/>
    <d v="2021-02-18T00:00:00"/>
    <d v="2021-03-10T00:00:00"/>
    <x v="1"/>
    <m/>
    <m/>
    <n v="0.5"/>
    <n v="16.420000000000002"/>
    <s v="Credit"/>
    <n v="20"/>
    <n v="80"/>
    <n v="40"/>
    <n v="40"/>
    <n v="16.420000000000002"/>
    <n v="56.42"/>
    <n v="56.42"/>
    <s v="Thu"/>
    <x v="3"/>
  </r>
  <r>
    <s v="A00451"/>
    <s v="Southeast"/>
    <s v="Burton"/>
    <s v="Assess"/>
    <m/>
    <d v="2021-02-19T00:00:00"/>
    <d v="2021-03-09T00:00:00"/>
    <x v="0"/>
    <m/>
    <m/>
    <n v="0.5"/>
    <n v="31.807600000000001"/>
    <s v="Account"/>
    <n v="18"/>
    <n v="140"/>
    <n v="70"/>
    <n v="70"/>
    <n v="31.807600000000001"/>
    <n v="101.80760000000001"/>
    <n v="101.80760000000001"/>
    <s v="Fri"/>
    <x v="0"/>
  </r>
  <r>
    <s v="A00452"/>
    <s v="North"/>
    <s v="Ling"/>
    <s v="Assess"/>
    <m/>
    <d v="2021-02-22T00:00:00"/>
    <d v="2021-03-29T00:00:00"/>
    <x v="0"/>
    <m/>
    <m/>
    <n v="0.5"/>
    <n v="239.96940000000001"/>
    <s v="Account"/>
    <n v="35"/>
    <n v="140"/>
    <n v="70"/>
    <n v="70"/>
    <n v="239.96940000000001"/>
    <n v="309.96940000000001"/>
    <n v="309.96940000000001"/>
    <s v="Mon"/>
    <x v="5"/>
  </r>
  <r>
    <s v="A00453"/>
    <s v="Central"/>
    <s v="Burton"/>
    <s v="Repair"/>
    <m/>
    <d v="2021-02-23T00:00:00"/>
    <d v="2021-03-02T00:00:00"/>
    <x v="1"/>
    <m/>
    <m/>
    <n v="1"/>
    <n v="90"/>
    <s v="C.O.D."/>
    <n v="7"/>
    <n v="80"/>
    <n v="80"/>
    <n v="80"/>
    <n v="90"/>
    <n v="170"/>
    <n v="170"/>
    <s v="Tue"/>
    <x v="0"/>
  </r>
  <r>
    <s v="A00454"/>
    <s v="South"/>
    <s v="Lopez"/>
    <s v="Deliver"/>
    <m/>
    <d v="2021-02-23T00:00:00"/>
    <d v="2021-03-16T00:00:00"/>
    <x v="1"/>
    <m/>
    <m/>
    <n v="0.25"/>
    <n v="16.25"/>
    <s v="Account"/>
    <n v="21"/>
    <n v="80"/>
    <n v="20"/>
    <n v="20"/>
    <n v="16.25"/>
    <n v="36.25"/>
    <n v="36.25"/>
    <s v="Tue"/>
    <x v="0"/>
  </r>
  <r>
    <s v="A00455"/>
    <s v="Central"/>
    <s v="Cartier"/>
    <s v="Assess"/>
    <m/>
    <d v="2021-02-23T00:00:00"/>
    <d v="2021-04-01T00:00:00"/>
    <x v="0"/>
    <m/>
    <m/>
    <n v="0.25"/>
    <n v="269.40269999999998"/>
    <s v="C.O.D."/>
    <n v="37"/>
    <n v="140"/>
    <n v="35"/>
    <n v="35"/>
    <n v="269.40269999999998"/>
    <n v="304.40269999999998"/>
    <n v="304.40269999999998"/>
    <s v="Tue"/>
    <x v="2"/>
  </r>
  <r>
    <s v="A00456"/>
    <s v="South"/>
    <s v="Lopez"/>
    <s v="Deliver"/>
    <m/>
    <d v="2021-02-24T00:00:00"/>
    <d v="2021-03-15T00:00:00"/>
    <x v="1"/>
    <m/>
    <m/>
    <n v="0.25"/>
    <n v="33.497100000000003"/>
    <s v="Account"/>
    <n v="19"/>
    <n v="80"/>
    <n v="20"/>
    <n v="20"/>
    <n v="33.497100000000003"/>
    <n v="53.497100000000003"/>
    <n v="53.497100000000003"/>
    <s v="Wed"/>
    <x v="5"/>
  </r>
  <r>
    <s v="A00457"/>
    <s v="Central"/>
    <s v="Burton"/>
    <s v="Assess"/>
    <m/>
    <d v="2021-02-25T00:00:00"/>
    <d v="2021-03-08T00:00:00"/>
    <x v="1"/>
    <m/>
    <m/>
    <n v="0.25"/>
    <n v="305.46260000000001"/>
    <s v="Account"/>
    <n v="11"/>
    <n v="80"/>
    <n v="20"/>
    <n v="20"/>
    <n v="305.46260000000001"/>
    <n v="325.46260000000001"/>
    <n v="325.46260000000001"/>
    <s v="Thu"/>
    <x v="5"/>
  </r>
  <r>
    <s v="A00458"/>
    <s v="South"/>
    <s v="Lopez"/>
    <s v="Replace"/>
    <m/>
    <d v="2021-02-25T00:00:00"/>
    <d v="2021-03-15T00:00:00"/>
    <x v="1"/>
    <m/>
    <m/>
    <n v="0.75"/>
    <n v="50.672400000000003"/>
    <s v="P.O."/>
    <n v="18"/>
    <n v="80"/>
    <n v="60"/>
    <n v="60"/>
    <n v="50.672400000000003"/>
    <n v="110.67240000000001"/>
    <n v="110.67240000000001"/>
    <s v="Thu"/>
    <x v="5"/>
  </r>
  <r>
    <s v="A00459"/>
    <s v="South"/>
    <s v="Lopez"/>
    <s v="Replace"/>
    <m/>
    <d v="2021-02-25T00:00:00"/>
    <d v="2021-03-16T00:00:00"/>
    <x v="1"/>
    <m/>
    <m/>
    <n v="0.5"/>
    <n v="45.63"/>
    <s v="P.O."/>
    <n v="19"/>
    <n v="80"/>
    <n v="40"/>
    <n v="40"/>
    <n v="45.63"/>
    <n v="85.63"/>
    <n v="85.63"/>
    <s v="Thu"/>
    <x v="0"/>
  </r>
  <r>
    <s v="A00460"/>
    <s v="West"/>
    <s v="Khan"/>
    <s v="Replace"/>
    <m/>
    <d v="2021-02-25T00:00:00"/>
    <d v="2021-03-24T00:00:00"/>
    <x v="1"/>
    <m/>
    <m/>
    <n v="1"/>
    <n v="42.66"/>
    <s v="C.O.D."/>
    <n v="27"/>
    <n v="80"/>
    <n v="80"/>
    <n v="80"/>
    <n v="42.66"/>
    <n v="122.66"/>
    <n v="122.66"/>
    <s v="Thu"/>
    <x v="3"/>
  </r>
  <r>
    <s v="A00461"/>
    <s v="Central"/>
    <s v="Burton"/>
    <s v="Assess"/>
    <m/>
    <d v="2021-02-25T00:00:00"/>
    <d v="2021-04-07T00:00:00"/>
    <x v="1"/>
    <m/>
    <m/>
    <n v="0.25"/>
    <n v="38.698399999999999"/>
    <s v="P.O."/>
    <n v="41"/>
    <n v="80"/>
    <n v="20"/>
    <n v="20"/>
    <n v="38.698399999999999"/>
    <n v="58.698399999999999"/>
    <n v="58.698399999999999"/>
    <s v="Thu"/>
    <x v="3"/>
  </r>
  <r>
    <s v="A00462"/>
    <s v="Central"/>
    <s v="Cartier"/>
    <s v="Assess"/>
    <m/>
    <d v="2021-03-01T00:00:00"/>
    <d v="2021-03-15T00:00:00"/>
    <x v="1"/>
    <m/>
    <m/>
    <n v="0.25"/>
    <n v="164.22120000000001"/>
    <s v="Account"/>
    <n v="14"/>
    <n v="80"/>
    <n v="20"/>
    <n v="20"/>
    <n v="164.22120000000001"/>
    <n v="184.22120000000001"/>
    <n v="184.22120000000001"/>
    <s v="Mon"/>
    <x v="5"/>
  </r>
  <r>
    <s v="A00463"/>
    <s v="West"/>
    <s v="Khan"/>
    <s v="Replace"/>
    <m/>
    <d v="2021-03-01T00:00:00"/>
    <d v="2021-03-15T00:00:00"/>
    <x v="0"/>
    <m/>
    <m/>
    <n v="0.5"/>
    <n v="24.38"/>
    <s v="Account"/>
    <n v="14"/>
    <n v="140"/>
    <n v="70"/>
    <n v="70"/>
    <n v="24.38"/>
    <n v="94.38"/>
    <n v="94.38"/>
    <s v="Mon"/>
    <x v="5"/>
  </r>
  <r>
    <s v="A00464"/>
    <s v="South"/>
    <s v="Lopez"/>
    <s v="Assess"/>
    <m/>
    <d v="2021-03-01T00:00:00"/>
    <d v="2021-03-24T00:00:00"/>
    <x v="1"/>
    <m/>
    <m/>
    <n v="0.25"/>
    <n v="267.94040000000001"/>
    <s v="P.O."/>
    <n v="23"/>
    <n v="80"/>
    <n v="20"/>
    <n v="20"/>
    <n v="267.94040000000001"/>
    <n v="287.94040000000001"/>
    <n v="287.94040000000001"/>
    <s v="Mon"/>
    <x v="3"/>
  </r>
  <r>
    <s v="A00465"/>
    <s v="East"/>
    <s v="Ling"/>
    <s v="Assess"/>
    <m/>
    <d v="2021-03-01T00:00:00"/>
    <d v="2021-04-13T00:00:00"/>
    <x v="0"/>
    <m/>
    <m/>
    <n v="0.5"/>
    <n v="175.8682"/>
    <s v="Account"/>
    <n v="43"/>
    <n v="140"/>
    <n v="70"/>
    <n v="70"/>
    <n v="175.8682"/>
    <n v="245.8682"/>
    <n v="245.8682"/>
    <s v="Mon"/>
    <x v="0"/>
  </r>
  <r>
    <s v="A00466"/>
    <s v="Central"/>
    <s v="Cartier"/>
    <s v="Deliver"/>
    <m/>
    <d v="2021-03-01T00:00:00"/>
    <d v="2021-04-20T00:00:00"/>
    <x v="1"/>
    <s v="Yes"/>
    <s v="Yes"/>
    <n v="0.25"/>
    <n v="81.12"/>
    <s v="Warranty"/>
    <n v="50"/>
    <n v="80"/>
    <n v="20"/>
    <n v="0"/>
    <n v="0"/>
    <n v="101.12"/>
    <n v="0"/>
    <s v="Mon"/>
    <x v="0"/>
  </r>
  <r>
    <s v="A00467"/>
    <s v="North"/>
    <s v="Ling"/>
    <s v="Assess"/>
    <m/>
    <d v="2021-03-01T00:00:00"/>
    <d v="2021-04-29T00:00:00"/>
    <x v="0"/>
    <s v="Yes"/>
    <s v="Yes"/>
    <n v="1"/>
    <n v="9.98"/>
    <s v="Warranty"/>
    <n v="59"/>
    <n v="140"/>
    <n v="140"/>
    <n v="0"/>
    <n v="0"/>
    <n v="149.97999999999999"/>
    <n v="0"/>
    <s v="Mon"/>
    <x v="2"/>
  </r>
  <r>
    <s v="A00468"/>
    <s v="Northwest"/>
    <s v="Khan"/>
    <s v="Assess"/>
    <m/>
    <d v="2021-03-02T00:00:00"/>
    <d v="2021-03-09T00:00:00"/>
    <x v="1"/>
    <m/>
    <m/>
    <n v="1.25"/>
    <n v="340.70060000000001"/>
    <s v="Account"/>
    <n v="7"/>
    <n v="80"/>
    <n v="100"/>
    <n v="100"/>
    <n v="340.70060000000001"/>
    <n v="440.70060000000001"/>
    <n v="440.70060000000001"/>
    <s v="Tue"/>
    <x v="0"/>
  </r>
  <r>
    <s v="A00469"/>
    <s v="Northwest"/>
    <s v="Khan"/>
    <s v="Replace"/>
    <s v="Yes"/>
    <d v="2021-03-02T00:00:00"/>
    <d v="2021-03-10T00:00:00"/>
    <x v="1"/>
    <m/>
    <m/>
    <n v="0.75"/>
    <n v="22.84"/>
    <s v="P.O."/>
    <n v="8"/>
    <n v="80"/>
    <n v="60"/>
    <n v="60"/>
    <n v="22.84"/>
    <n v="82.84"/>
    <n v="82.84"/>
    <s v="Tue"/>
    <x v="3"/>
  </r>
  <r>
    <s v="A00470"/>
    <s v="South"/>
    <s v="Lopez"/>
    <s v="Replace"/>
    <m/>
    <d v="2021-03-02T00:00:00"/>
    <d v="2021-03-11T00:00:00"/>
    <x v="1"/>
    <m/>
    <m/>
    <n v="0.5"/>
    <n v="3.5750000000000002"/>
    <s v="Account"/>
    <n v="9"/>
    <n v="80"/>
    <n v="40"/>
    <n v="40"/>
    <n v="3.5750000000000002"/>
    <n v="43.575000000000003"/>
    <n v="43.575000000000003"/>
    <s v="Tue"/>
    <x v="2"/>
  </r>
  <r>
    <s v="A00471"/>
    <s v="South"/>
    <s v="Lopez"/>
    <s v="Assess"/>
    <m/>
    <d v="2021-03-02T00:00:00"/>
    <d v="2021-03-11T00:00:00"/>
    <x v="1"/>
    <m/>
    <m/>
    <n v="0.25"/>
    <n v="16.25"/>
    <s v="Account"/>
    <n v="9"/>
    <n v="80"/>
    <n v="20"/>
    <n v="20"/>
    <n v="16.25"/>
    <n v="36.25"/>
    <n v="36.25"/>
    <s v="Tue"/>
    <x v="2"/>
  </r>
  <r>
    <s v="A00472"/>
    <s v="Central"/>
    <s v="Burton"/>
    <s v="Replace"/>
    <m/>
    <d v="2021-03-02T00:00:00"/>
    <d v="2021-03-20T00:00:00"/>
    <x v="1"/>
    <m/>
    <m/>
    <n v="0.75"/>
    <n v="19.196999999999999"/>
    <s v="P.O."/>
    <n v="18"/>
    <n v="80"/>
    <n v="60"/>
    <n v="60"/>
    <n v="19.196999999999999"/>
    <n v="79.197000000000003"/>
    <n v="79.197000000000003"/>
    <s v="Tue"/>
    <x v="4"/>
  </r>
  <r>
    <s v="A00473"/>
    <s v="Southeast"/>
    <s v="Cartier"/>
    <s v="Deliver"/>
    <m/>
    <d v="2021-03-02T00:00:00"/>
    <d v="2021-03-16T00:00:00"/>
    <x v="1"/>
    <m/>
    <m/>
    <n v="0.25"/>
    <n v="73.508899999999997"/>
    <s v="P.O."/>
    <n v="14"/>
    <n v="80"/>
    <n v="20"/>
    <n v="20"/>
    <n v="73.508899999999997"/>
    <n v="93.508899999999997"/>
    <n v="93.508899999999997"/>
    <s v="Tue"/>
    <x v="0"/>
  </r>
  <r>
    <s v="A00474"/>
    <s v="Central"/>
    <s v="Burton"/>
    <s v="Assess"/>
    <m/>
    <d v="2021-03-02T00:00:00"/>
    <d v="2021-03-23T00:00:00"/>
    <x v="1"/>
    <m/>
    <m/>
    <n v="0.25"/>
    <n v="144"/>
    <s v="P.O."/>
    <n v="21"/>
    <n v="80"/>
    <n v="20"/>
    <n v="20"/>
    <n v="144"/>
    <n v="164"/>
    <n v="164"/>
    <s v="Tue"/>
    <x v="0"/>
  </r>
  <r>
    <s v="A00475"/>
    <s v="Southeast"/>
    <s v="Burton"/>
    <s v="Install"/>
    <m/>
    <d v="2021-03-02T00:00:00"/>
    <d v="2021-03-23T00:00:00"/>
    <x v="1"/>
    <m/>
    <s v="Yes"/>
    <n v="2"/>
    <n v="94.71"/>
    <s v="C.O.D."/>
    <n v="21"/>
    <n v="80"/>
    <n v="160"/>
    <n v="160"/>
    <n v="0"/>
    <n v="254.70999999999998"/>
    <n v="160"/>
    <s v="Tue"/>
    <x v="0"/>
  </r>
  <r>
    <s v="A00476"/>
    <s v="Central"/>
    <s v="Burton"/>
    <s v="Assess"/>
    <s v="Yes"/>
    <d v="2021-03-03T00:00:00"/>
    <d v="2021-03-09T00:00:00"/>
    <x v="0"/>
    <m/>
    <m/>
    <n v="0.25"/>
    <n v="41.153799999999997"/>
    <s v="C.O.D."/>
    <n v="6"/>
    <n v="140"/>
    <n v="35"/>
    <n v="35"/>
    <n v="41.153799999999997"/>
    <n v="76.15379999999999"/>
    <n v="76.15379999999999"/>
    <s v="Wed"/>
    <x v="0"/>
  </r>
  <r>
    <s v="A00477"/>
    <s v="East"/>
    <s v="Ling"/>
    <s v="Replace"/>
    <m/>
    <d v="2021-03-03T00:00:00"/>
    <d v="2021-04-06T00:00:00"/>
    <x v="0"/>
    <m/>
    <m/>
    <n v="0.5"/>
    <n v="76.9499"/>
    <s v="C.O.D."/>
    <n v="34"/>
    <n v="140"/>
    <n v="70"/>
    <n v="70"/>
    <n v="76.9499"/>
    <n v="146.94990000000001"/>
    <n v="146.94990000000001"/>
    <s v="Wed"/>
    <x v="0"/>
  </r>
  <r>
    <s v="A00478"/>
    <s v="West"/>
    <s v="Khan"/>
    <s v="Assess"/>
    <m/>
    <d v="2021-03-03T00:00:00"/>
    <d v="2021-04-26T00:00:00"/>
    <x v="1"/>
    <m/>
    <m/>
    <n v="0.5"/>
    <n v="25.24"/>
    <s v="P.O."/>
    <n v="54"/>
    <n v="80"/>
    <n v="40"/>
    <n v="40"/>
    <n v="25.24"/>
    <n v="65.239999999999995"/>
    <n v="65.239999999999995"/>
    <s v="Wed"/>
    <x v="5"/>
  </r>
  <r>
    <s v="A00479"/>
    <s v="Northwest"/>
    <s v="Burton"/>
    <s v="Assess"/>
    <s v="Yes"/>
    <d v="2021-03-03T00:00:00"/>
    <d v="2021-05-13T00:00:00"/>
    <x v="0"/>
    <m/>
    <m/>
    <n v="0.75"/>
    <n v="572.62689999999998"/>
    <s v="C.O.D."/>
    <n v="71"/>
    <n v="140"/>
    <n v="105"/>
    <n v="105"/>
    <n v="572.62689999999998"/>
    <n v="677.62689999999998"/>
    <n v="677.62689999999998"/>
    <s v="Wed"/>
    <x v="2"/>
  </r>
  <r>
    <s v="A00480"/>
    <s v="South"/>
    <s v="Burton"/>
    <s v="Replace"/>
    <m/>
    <d v="2021-03-03T00:00:00"/>
    <d v="2021-07-12T00:00:00"/>
    <x v="0"/>
    <m/>
    <m/>
    <n v="1.25"/>
    <n v="361.90370000000001"/>
    <s v="Account"/>
    <n v="131"/>
    <n v="140"/>
    <n v="175"/>
    <n v="175"/>
    <n v="361.90370000000001"/>
    <n v="536.90370000000007"/>
    <n v="536.90370000000007"/>
    <s v="Wed"/>
    <x v="5"/>
  </r>
  <r>
    <s v="A00481"/>
    <s v="Northwest"/>
    <s v="Cartier"/>
    <s v="Assess"/>
    <m/>
    <d v="2021-03-04T00:00:00"/>
    <d v="2021-03-08T00:00:00"/>
    <x v="1"/>
    <m/>
    <m/>
    <n v="0.25"/>
    <n v="110.2272"/>
    <s v="Account"/>
    <n v="4"/>
    <n v="80"/>
    <n v="20"/>
    <n v="20"/>
    <n v="110.2272"/>
    <n v="130.22719999999998"/>
    <n v="130.22719999999998"/>
    <s v="Thu"/>
    <x v="5"/>
  </r>
  <r>
    <s v="A00482"/>
    <s v="South"/>
    <s v="Lopez"/>
    <s v="Assess"/>
    <m/>
    <d v="2021-03-04T00:00:00"/>
    <d v="2021-03-15T00:00:00"/>
    <x v="1"/>
    <m/>
    <m/>
    <n v="0.25"/>
    <n v="33.910499999999999"/>
    <s v="Account"/>
    <n v="11"/>
    <n v="80"/>
    <n v="20"/>
    <n v="20"/>
    <n v="33.910499999999999"/>
    <n v="53.910499999999999"/>
    <n v="53.910499999999999"/>
    <s v="Thu"/>
    <x v="5"/>
  </r>
  <r>
    <s v="A00483"/>
    <s v="North"/>
    <s v="Ling"/>
    <s v="Assess"/>
    <m/>
    <d v="2021-03-04T00:00:00"/>
    <d v="2021-03-24T00:00:00"/>
    <x v="0"/>
    <m/>
    <m/>
    <n v="0.25"/>
    <n v="19"/>
    <s v="Account"/>
    <n v="20"/>
    <n v="140"/>
    <n v="35"/>
    <n v="35"/>
    <n v="19"/>
    <n v="54"/>
    <n v="54"/>
    <s v="Thu"/>
    <x v="3"/>
  </r>
  <r>
    <s v="A00484"/>
    <s v="West"/>
    <s v="Khan"/>
    <s v="Install"/>
    <m/>
    <d v="2021-03-04T00:00:00"/>
    <d v="2021-03-24T00:00:00"/>
    <x v="1"/>
    <m/>
    <m/>
    <n v="1.25"/>
    <n v="294.77999999999997"/>
    <s v="P.O."/>
    <n v="20"/>
    <n v="80"/>
    <n v="100"/>
    <n v="100"/>
    <n v="294.77999999999997"/>
    <n v="394.78"/>
    <n v="394.78"/>
    <s v="Thu"/>
    <x v="3"/>
  </r>
  <r>
    <s v="A00485"/>
    <s v="East"/>
    <s v="Ling"/>
    <s v="Assess"/>
    <m/>
    <d v="2021-03-04T00:00:00"/>
    <d v="2021-04-26T00:00:00"/>
    <x v="0"/>
    <m/>
    <m/>
    <n v="0.25"/>
    <n v="83.231700000000004"/>
    <s v="Account"/>
    <n v="53"/>
    <n v="140"/>
    <n v="35"/>
    <n v="35"/>
    <n v="83.231700000000004"/>
    <n v="118.2317"/>
    <n v="118.2317"/>
    <s v="Thu"/>
    <x v="5"/>
  </r>
  <r>
    <s v="A00486"/>
    <s v="South"/>
    <s v="Lopez"/>
    <s v="Assess"/>
    <m/>
    <d v="2021-03-08T00:00:00"/>
    <d v="2021-03-16T00:00:00"/>
    <x v="1"/>
    <m/>
    <m/>
    <n v="0.75"/>
    <n v="103.0842"/>
    <s v="Account"/>
    <n v="8"/>
    <n v="80"/>
    <n v="60"/>
    <n v="60"/>
    <n v="103.0842"/>
    <n v="163.08420000000001"/>
    <n v="163.08420000000001"/>
    <s v="Mon"/>
    <x v="0"/>
  </r>
  <r>
    <s v="A00487"/>
    <s v="Central"/>
    <s v="Cartier"/>
    <s v="Replace"/>
    <m/>
    <d v="2021-03-08T00:00:00"/>
    <d v="2021-03-16T00:00:00"/>
    <x v="0"/>
    <m/>
    <m/>
    <n v="0.5"/>
    <n v="144.30529999999999"/>
    <s v="C.O.D."/>
    <n v="8"/>
    <n v="140"/>
    <n v="70"/>
    <n v="70"/>
    <n v="144.30529999999999"/>
    <n v="214.30529999999999"/>
    <n v="214.30529999999999"/>
    <s v="Mon"/>
    <x v="0"/>
  </r>
  <r>
    <s v="A00488"/>
    <s v="North"/>
    <s v="Ling"/>
    <s v="Assess"/>
    <m/>
    <d v="2021-03-08T00:00:00"/>
    <d v="2021-03-25T00:00:00"/>
    <x v="0"/>
    <m/>
    <m/>
    <n v="0.25"/>
    <n v="39"/>
    <s v="Account"/>
    <n v="17"/>
    <n v="140"/>
    <n v="35"/>
    <n v="35"/>
    <n v="39"/>
    <n v="74"/>
    <n v="74"/>
    <s v="Mon"/>
    <x v="2"/>
  </r>
  <r>
    <s v="A00489"/>
    <s v="Central"/>
    <s v="Burton"/>
    <s v="Install"/>
    <m/>
    <d v="2021-03-08T00:00:00"/>
    <d v="2021-03-27T00:00:00"/>
    <x v="0"/>
    <m/>
    <m/>
    <n v="2.5"/>
    <n v="224"/>
    <s v="C.O.D."/>
    <n v="19"/>
    <n v="140"/>
    <n v="350"/>
    <n v="350"/>
    <n v="224"/>
    <n v="574"/>
    <n v="574"/>
    <s v="Mon"/>
    <x v="4"/>
  </r>
  <r>
    <s v="A00490"/>
    <s v="South"/>
    <s v="Lopez"/>
    <s v="Assess"/>
    <m/>
    <d v="2021-03-08T00:00:00"/>
    <d v="2021-06-12T00:00:00"/>
    <x v="1"/>
    <m/>
    <m/>
    <n v="0.5"/>
    <n v="475.54"/>
    <s v="Account"/>
    <n v="96"/>
    <n v="80"/>
    <n v="40"/>
    <n v="40"/>
    <n v="475.54"/>
    <n v="515.54"/>
    <n v="515.54"/>
    <s v="Mon"/>
    <x v="4"/>
  </r>
  <r>
    <s v="A00491"/>
    <s v="Central"/>
    <s v="Khan"/>
    <s v="Assess"/>
    <m/>
    <d v="2021-03-09T00:00:00"/>
    <d v="2021-03-16T00:00:00"/>
    <x v="1"/>
    <m/>
    <m/>
    <n v="1"/>
    <n v="46.036799999999999"/>
    <s v="C.O.D."/>
    <n v="7"/>
    <n v="80"/>
    <n v="80"/>
    <n v="80"/>
    <n v="46.036799999999999"/>
    <n v="126.0368"/>
    <n v="126.0368"/>
    <s v="Tue"/>
    <x v="0"/>
  </r>
  <r>
    <s v="A00492"/>
    <s v="South"/>
    <s v="Lopez"/>
    <s v="Assess"/>
    <m/>
    <d v="2021-03-09T00:00:00"/>
    <d v="2021-03-16T00:00:00"/>
    <x v="1"/>
    <m/>
    <m/>
    <n v="0.75"/>
    <n v="294.5514"/>
    <s v="Account"/>
    <n v="7"/>
    <n v="80"/>
    <n v="60"/>
    <n v="60"/>
    <n v="294.5514"/>
    <n v="354.5514"/>
    <n v="354.5514"/>
    <s v="Tue"/>
    <x v="0"/>
  </r>
  <r>
    <s v="A00493"/>
    <s v="West"/>
    <s v="Khan"/>
    <s v="Replace"/>
    <m/>
    <d v="2021-03-09T00:00:00"/>
    <d v="2021-05-25T00:00:00"/>
    <x v="0"/>
    <m/>
    <m/>
    <n v="1"/>
    <n v="28.5"/>
    <s v="P.O."/>
    <n v="77"/>
    <n v="140"/>
    <n v="140"/>
    <n v="140"/>
    <n v="28.5"/>
    <n v="168.5"/>
    <n v="168.5"/>
    <s v="Tue"/>
    <x v="0"/>
  </r>
  <r>
    <s v="A00494"/>
    <s v="East"/>
    <s v="Ling"/>
    <s v="Install"/>
    <m/>
    <d v="2021-03-10T00:00:00"/>
    <d v="2021-03-12T00:00:00"/>
    <x v="0"/>
    <m/>
    <m/>
    <n v="1.5"/>
    <n v="50"/>
    <s v="Account"/>
    <n v="2"/>
    <n v="140"/>
    <n v="210"/>
    <n v="210"/>
    <n v="50"/>
    <n v="260"/>
    <n v="260"/>
    <s v="Wed"/>
    <x v="1"/>
  </r>
  <r>
    <s v="A00495"/>
    <s v="Southeast"/>
    <s v="Khan"/>
    <s v="Assess"/>
    <m/>
    <d v="2021-03-10T00:00:00"/>
    <d v="2021-03-10T00:00:00"/>
    <x v="1"/>
    <m/>
    <m/>
    <n v="0.5"/>
    <n v="10"/>
    <s v="Account"/>
    <n v="0"/>
    <n v="80"/>
    <n v="40"/>
    <n v="40"/>
    <n v="10"/>
    <n v="50"/>
    <n v="50"/>
    <s v="Wed"/>
    <x v="3"/>
  </r>
  <r>
    <s v="A00496"/>
    <s v="North"/>
    <s v="Ling"/>
    <s v="Install"/>
    <s v="Yes"/>
    <d v="2021-03-10T00:00:00"/>
    <d v="2021-03-17T00:00:00"/>
    <x v="0"/>
    <m/>
    <m/>
    <n v="1.5"/>
    <n v="29.33"/>
    <s v="Account"/>
    <n v="7"/>
    <n v="140"/>
    <n v="210"/>
    <n v="210"/>
    <n v="29.33"/>
    <n v="239.32999999999998"/>
    <n v="239.32999999999998"/>
    <s v="Wed"/>
    <x v="3"/>
  </r>
  <r>
    <s v="A00497"/>
    <s v="South"/>
    <s v="Burton"/>
    <s v="Assess"/>
    <s v="Yes"/>
    <d v="2021-03-10T00:00:00"/>
    <d v="2021-03-17T00:00:00"/>
    <x v="1"/>
    <m/>
    <s v="Yes"/>
    <n v="0.25"/>
    <n v="19.196999999999999"/>
    <s v="C.O.D."/>
    <n v="7"/>
    <n v="80"/>
    <n v="20"/>
    <n v="20"/>
    <n v="0"/>
    <n v="39.197000000000003"/>
    <n v="20"/>
    <s v="Wed"/>
    <x v="3"/>
  </r>
  <r>
    <s v="A00498"/>
    <s v="West"/>
    <s v="Khan"/>
    <s v="Replace"/>
    <m/>
    <d v="2021-03-10T00:00:00"/>
    <d v="2021-03-17T00:00:00"/>
    <x v="0"/>
    <m/>
    <m/>
    <n v="0.5"/>
    <n v="24.186499999999999"/>
    <s v="C.O.D."/>
    <n v="7"/>
    <n v="140"/>
    <n v="70"/>
    <n v="70"/>
    <n v="24.186499999999999"/>
    <n v="94.186499999999995"/>
    <n v="94.186499999999995"/>
    <s v="Wed"/>
    <x v="3"/>
  </r>
  <r>
    <s v="A00499"/>
    <s v="East"/>
    <s v="Ling"/>
    <s v="Assess"/>
    <m/>
    <d v="2021-03-10T00:00:00"/>
    <d v="2021-03-18T00:00:00"/>
    <x v="0"/>
    <m/>
    <m/>
    <n v="0.5"/>
    <n v="159"/>
    <s v="Account"/>
    <n v="8"/>
    <n v="140"/>
    <n v="70"/>
    <n v="70"/>
    <n v="159"/>
    <n v="229"/>
    <n v="229"/>
    <s v="Wed"/>
    <x v="2"/>
  </r>
  <r>
    <s v="A00500"/>
    <s v="Southeast"/>
    <s v="Burton"/>
    <s v="Assess"/>
    <m/>
    <d v="2021-03-10T00:00:00"/>
    <d v="2021-03-24T00:00:00"/>
    <x v="0"/>
    <m/>
    <s v="Yes"/>
    <n v="0.5"/>
    <n v="411.09530000000001"/>
    <s v="C.O.D."/>
    <n v="14"/>
    <n v="140"/>
    <n v="70"/>
    <n v="70"/>
    <n v="0"/>
    <n v="481.09530000000001"/>
    <n v="70"/>
    <s v="Wed"/>
    <x v="3"/>
  </r>
  <r>
    <s v="A00501"/>
    <s v="North"/>
    <s v="Ling"/>
    <s v="Assess"/>
    <m/>
    <d v="2021-03-10T00:00:00"/>
    <d v="2021-04-08T00:00:00"/>
    <x v="1"/>
    <m/>
    <m/>
    <n v="0.75"/>
    <n v="58.361699999999999"/>
    <s v="Account"/>
    <n v="29"/>
    <n v="80"/>
    <n v="60"/>
    <n v="60"/>
    <n v="58.361699999999999"/>
    <n v="118.3617"/>
    <n v="118.3617"/>
    <s v="Wed"/>
    <x v="2"/>
  </r>
  <r>
    <s v="A00502"/>
    <s v="Southeast"/>
    <s v="Burton"/>
    <s v="Repair"/>
    <m/>
    <d v="2021-03-10T00:00:00"/>
    <d v="2021-04-20T00:00:00"/>
    <x v="1"/>
    <m/>
    <s v="Yes"/>
    <n v="1.75"/>
    <n v="98.547600000000003"/>
    <s v="C.O.D."/>
    <n v="41"/>
    <n v="80"/>
    <n v="140"/>
    <n v="140"/>
    <n v="0"/>
    <n v="238.54759999999999"/>
    <n v="140"/>
    <s v="Wed"/>
    <x v="0"/>
  </r>
  <r>
    <s v="A00503"/>
    <s v="East"/>
    <s v="Ling"/>
    <s v="Repair"/>
    <m/>
    <d v="2021-03-10T00:00:00"/>
    <d v="2021-04-21T00:00:00"/>
    <x v="0"/>
    <s v="Yes"/>
    <s v="Yes"/>
    <n v="2"/>
    <n v="145.14920000000001"/>
    <s v="Warranty"/>
    <n v="42"/>
    <n v="140"/>
    <n v="280"/>
    <n v="0"/>
    <n v="0"/>
    <n v="425.14920000000001"/>
    <n v="0"/>
    <s v="Wed"/>
    <x v="3"/>
  </r>
  <r>
    <s v="A00504"/>
    <s v="Southeast"/>
    <s v="Burton"/>
    <s v="Replace"/>
    <m/>
    <d v="2021-03-11T00:00:00"/>
    <d v="2021-03-11T00:00:00"/>
    <x v="0"/>
    <m/>
    <m/>
    <n v="0.75"/>
    <n v="125.7273"/>
    <s v="Account"/>
    <n v="0"/>
    <n v="140"/>
    <n v="105"/>
    <n v="105"/>
    <n v="125.7273"/>
    <n v="230.72730000000001"/>
    <n v="230.72730000000001"/>
    <s v="Thu"/>
    <x v="2"/>
  </r>
  <r>
    <s v="A00505"/>
    <s v="Northwest"/>
    <s v="Khan"/>
    <s v="Assess"/>
    <s v="Yes"/>
    <d v="2021-03-11T00:00:00"/>
    <d v="2021-06-01T00:00:00"/>
    <x v="1"/>
    <m/>
    <m/>
    <n v="0.25"/>
    <n v="204.28399999999999"/>
    <s v="C.O.D."/>
    <n v="82"/>
    <n v="80"/>
    <n v="20"/>
    <n v="20"/>
    <n v="204.28399999999999"/>
    <n v="224.28399999999999"/>
    <n v="224.28399999999999"/>
    <s v="Thu"/>
    <x v="0"/>
  </r>
  <r>
    <s v="A00506"/>
    <s v="Central"/>
    <s v="Cartier"/>
    <s v="Deliver"/>
    <m/>
    <d v="2021-03-11T00:00:00"/>
    <d v="2021-07-17T00:00:00"/>
    <x v="1"/>
    <m/>
    <m/>
    <n v="0.25"/>
    <n v="120"/>
    <s v="Account"/>
    <n v="128"/>
    <n v="80"/>
    <n v="20"/>
    <n v="20"/>
    <n v="120"/>
    <n v="140"/>
    <n v="140"/>
    <s v="Thu"/>
    <x v="4"/>
  </r>
  <r>
    <s v="A00507"/>
    <s v="North"/>
    <s v="Ling"/>
    <s v="Assess"/>
    <m/>
    <d v="2021-03-15T00:00:00"/>
    <d v="2021-03-27T00:00:00"/>
    <x v="0"/>
    <m/>
    <m/>
    <n v="1"/>
    <n v="203"/>
    <s v="Account"/>
    <n v="12"/>
    <n v="140"/>
    <n v="140"/>
    <n v="140"/>
    <n v="203"/>
    <n v="343"/>
    <n v="343"/>
    <s v="Mon"/>
    <x v="4"/>
  </r>
  <r>
    <s v="A00508"/>
    <s v="East"/>
    <s v="Ling"/>
    <s v="Assess"/>
    <m/>
    <d v="2021-03-15T00:00:00"/>
    <d v="2021-03-23T00:00:00"/>
    <x v="0"/>
    <s v="Yes"/>
    <s v="Yes"/>
    <n v="0.75"/>
    <n v="222.33"/>
    <s v="Warranty"/>
    <n v="8"/>
    <n v="140"/>
    <n v="105"/>
    <n v="0"/>
    <n v="0"/>
    <n v="327.33000000000004"/>
    <n v="0"/>
    <s v="Mon"/>
    <x v="0"/>
  </r>
  <r>
    <s v="A00509"/>
    <s v="Northwest"/>
    <s v="Cartier"/>
    <s v="Install"/>
    <m/>
    <d v="2021-03-15T00:00:00"/>
    <d v="2021-03-24T00:00:00"/>
    <x v="0"/>
    <m/>
    <m/>
    <n v="4.75"/>
    <n v="56.4"/>
    <s v="Account"/>
    <n v="9"/>
    <n v="140"/>
    <n v="665"/>
    <n v="665"/>
    <n v="56.4"/>
    <n v="721.4"/>
    <n v="721.4"/>
    <s v="Mon"/>
    <x v="3"/>
  </r>
  <r>
    <s v="A00510"/>
    <s v="North"/>
    <s v="Ling"/>
    <s v="Install"/>
    <m/>
    <d v="2021-03-15T00:00:00"/>
    <d v="2021-03-29T00:00:00"/>
    <x v="0"/>
    <m/>
    <s v="Yes"/>
    <n v="1"/>
    <n v="60"/>
    <s v="C.O.D."/>
    <n v="14"/>
    <n v="140"/>
    <n v="140"/>
    <n v="140"/>
    <n v="0"/>
    <n v="200"/>
    <n v="140"/>
    <s v="Mon"/>
    <x v="5"/>
  </r>
  <r>
    <s v="A00511"/>
    <s v="North"/>
    <s v="Ling"/>
    <s v="Assess"/>
    <m/>
    <d v="2021-03-15T00:00:00"/>
    <d v="2021-03-31T00:00:00"/>
    <x v="1"/>
    <m/>
    <m/>
    <n v="0.75"/>
    <n v="21.33"/>
    <s v="Account"/>
    <n v="16"/>
    <n v="80"/>
    <n v="60"/>
    <n v="60"/>
    <n v="21.33"/>
    <n v="81.33"/>
    <n v="81.33"/>
    <s v="Mon"/>
    <x v="3"/>
  </r>
  <r>
    <s v="A00512"/>
    <s v="North"/>
    <s v="Ling"/>
    <s v="Deliver"/>
    <m/>
    <d v="2021-03-15T00:00:00"/>
    <d v="2021-03-30T00:00:00"/>
    <x v="1"/>
    <m/>
    <m/>
    <n v="0.25"/>
    <n v="204.28399999999999"/>
    <s v="Account"/>
    <n v="15"/>
    <n v="80"/>
    <n v="20"/>
    <n v="20"/>
    <n v="204.28399999999999"/>
    <n v="224.28399999999999"/>
    <n v="224.28399999999999"/>
    <s v="Mon"/>
    <x v="0"/>
  </r>
  <r>
    <s v="A00513"/>
    <s v="Central"/>
    <s v="Burton"/>
    <s v="Repair"/>
    <m/>
    <d v="2021-03-15T00:00:00"/>
    <d v="2021-04-07T00:00:00"/>
    <x v="1"/>
    <m/>
    <s v="Yes"/>
    <n v="1.5"/>
    <n v="95.042900000000003"/>
    <s v="C.O.D."/>
    <n v="23"/>
    <n v="80"/>
    <n v="120"/>
    <n v="120"/>
    <n v="0"/>
    <n v="215.0429"/>
    <n v="120"/>
    <s v="Mon"/>
    <x v="3"/>
  </r>
  <r>
    <s v="A00514"/>
    <s v="Northwest"/>
    <s v="Cartier"/>
    <s v="Deliver"/>
    <s v="Yes"/>
    <d v="2021-03-15T00:00:00"/>
    <d v="2021-04-19T00:00:00"/>
    <x v="1"/>
    <m/>
    <m/>
    <n v="0.25"/>
    <n v="23.401"/>
    <s v="Account"/>
    <n v="35"/>
    <n v="80"/>
    <n v="20"/>
    <n v="20"/>
    <n v="23.401"/>
    <n v="43.400999999999996"/>
    <n v="43.400999999999996"/>
    <s v="Mon"/>
    <x v="5"/>
  </r>
  <r>
    <s v="A00515"/>
    <s v="Central"/>
    <s v="Ling"/>
    <s v="Repair"/>
    <m/>
    <d v="2021-03-15T00:00:00"/>
    <d v="2021-05-08T00:00:00"/>
    <x v="0"/>
    <s v="Yes"/>
    <s v="Yes"/>
    <n v="2.25"/>
    <n v="934.45389999999998"/>
    <s v="Warranty"/>
    <n v="54"/>
    <n v="140"/>
    <n v="315"/>
    <n v="0"/>
    <n v="0"/>
    <n v="1249.4539"/>
    <n v="0"/>
    <s v="Mon"/>
    <x v="4"/>
  </r>
  <r>
    <s v="A00516"/>
    <s v="West"/>
    <s v="Khan"/>
    <s v="Replace"/>
    <m/>
    <d v="2021-03-16T00:00:00"/>
    <d v="2021-03-17T00:00:00"/>
    <x v="1"/>
    <m/>
    <m/>
    <n v="0.5"/>
    <n v="18"/>
    <s v="P.O."/>
    <n v="1"/>
    <n v="80"/>
    <n v="40"/>
    <n v="40"/>
    <n v="18"/>
    <n v="58"/>
    <n v="58"/>
    <s v="Tue"/>
    <x v="3"/>
  </r>
  <r>
    <s v="A00517"/>
    <s v="Southeast"/>
    <s v="Cartier"/>
    <s v="Assess"/>
    <s v="Yes"/>
    <d v="2021-03-16T00:00:00"/>
    <d v="2021-03-25T00:00:00"/>
    <x v="1"/>
    <m/>
    <m/>
    <n v="0.25"/>
    <n v="134.84690000000001"/>
    <s v="C.O.D."/>
    <n v="9"/>
    <n v="80"/>
    <n v="20"/>
    <n v="20"/>
    <n v="134.84690000000001"/>
    <n v="154.84690000000001"/>
    <n v="154.84690000000001"/>
    <s v="Tue"/>
    <x v="2"/>
  </r>
  <r>
    <s v="A00518"/>
    <s v="Northwest"/>
    <s v="Cartier"/>
    <s v="Assess"/>
    <s v="Yes"/>
    <d v="2021-03-16T00:00:00"/>
    <d v="2021-03-23T00:00:00"/>
    <x v="1"/>
    <m/>
    <m/>
    <n v="0.5"/>
    <n v="61.259"/>
    <s v="Account"/>
    <n v="7"/>
    <n v="80"/>
    <n v="40"/>
    <n v="40"/>
    <n v="61.259"/>
    <n v="101.259"/>
    <n v="101.259"/>
    <s v="Tue"/>
    <x v="0"/>
  </r>
  <r>
    <s v="A00519"/>
    <s v="Central"/>
    <s v="Burton"/>
    <s v="Replace"/>
    <m/>
    <d v="2021-03-16T00:00:00"/>
    <d v="2021-04-02T00:00:00"/>
    <x v="0"/>
    <m/>
    <m/>
    <n v="4.5"/>
    <n v="658.67510000000004"/>
    <s v="Account"/>
    <n v="17"/>
    <n v="140"/>
    <n v="630"/>
    <n v="630"/>
    <n v="658.67510000000004"/>
    <n v="1288.6750999999999"/>
    <n v="1288.6750999999999"/>
    <s v="Tue"/>
    <x v="1"/>
  </r>
  <r>
    <s v="A00520"/>
    <s v="Central"/>
    <s v="Burton"/>
    <s v="Repair"/>
    <m/>
    <d v="2021-03-16T00:00:00"/>
    <d v="2021-04-03T00:00:00"/>
    <x v="0"/>
    <m/>
    <m/>
    <n v="8"/>
    <n v="1468.5196000000001"/>
    <s v="Account"/>
    <n v="18"/>
    <n v="140"/>
    <n v="1120"/>
    <n v="1120"/>
    <n v="1468.5196000000001"/>
    <n v="2588.5196000000001"/>
    <n v="2588.5196000000001"/>
    <s v="Tue"/>
    <x v="4"/>
  </r>
  <r>
    <s v="A00521"/>
    <s v="South"/>
    <s v="Lopez"/>
    <s v="Replace"/>
    <m/>
    <d v="2021-03-16T00:00:00"/>
    <d v="2021-03-31T00:00:00"/>
    <x v="1"/>
    <m/>
    <m/>
    <n v="0.75"/>
    <n v="82.586500000000001"/>
    <s v="Account"/>
    <n v="15"/>
    <n v="80"/>
    <n v="60"/>
    <n v="60"/>
    <n v="82.586500000000001"/>
    <n v="142.5865"/>
    <n v="142.5865"/>
    <s v="Tue"/>
    <x v="3"/>
  </r>
  <r>
    <s v="A00522"/>
    <s v="Northeast"/>
    <s v="Ling"/>
    <s v="Install"/>
    <m/>
    <d v="2021-03-16T00:00:00"/>
    <d v="2021-04-16T00:00:00"/>
    <x v="0"/>
    <m/>
    <s v="Yes"/>
    <n v="2.75"/>
    <n v="340.54520000000002"/>
    <s v="C.O.D."/>
    <n v="31"/>
    <n v="140"/>
    <n v="385"/>
    <n v="385"/>
    <n v="0"/>
    <n v="725.54520000000002"/>
    <n v="385"/>
    <s v="Tue"/>
    <x v="1"/>
  </r>
  <r>
    <s v="A00523"/>
    <s v="Southeast"/>
    <s v="Khan"/>
    <s v="Assess"/>
    <m/>
    <d v="2021-03-16T00:00:00"/>
    <d v="2021-05-06T00:00:00"/>
    <x v="1"/>
    <m/>
    <m/>
    <n v="0.25"/>
    <n v="72.061000000000007"/>
    <s v="C.O.D."/>
    <n v="51"/>
    <n v="80"/>
    <n v="20"/>
    <n v="20"/>
    <n v="72.061000000000007"/>
    <n v="92.061000000000007"/>
    <n v="92.061000000000007"/>
    <s v="Tue"/>
    <x v="2"/>
  </r>
  <r>
    <s v="A00524"/>
    <s v="Northeast"/>
    <s v="Burton"/>
    <s v="Assess"/>
    <m/>
    <d v="2021-03-17T00:00:00"/>
    <d v="2021-04-10T00:00:00"/>
    <x v="1"/>
    <m/>
    <m/>
    <n v="0.5"/>
    <n v="48.990699999999997"/>
    <s v="Account"/>
    <n v="24"/>
    <n v="80"/>
    <n v="40"/>
    <n v="40"/>
    <n v="48.990699999999997"/>
    <n v="88.990700000000004"/>
    <n v="88.990700000000004"/>
    <s v="Wed"/>
    <x v="4"/>
  </r>
  <r>
    <s v="A00525"/>
    <s v="North"/>
    <s v="Ling"/>
    <s v="Deliver"/>
    <m/>
    <d v="2021-03-17T00:00:00"/>
    <d v="2021-04-10T00:00:00"/>
    <x v="1"/>
    <m/>
    <m/>
    <n v="0.25"/>
    <n v="15.401"/>
    <s v="Account"/>
    <n v="24"/>
    <n v="80"/>
    <n v="20"/>
    <n v="20"/>
    <n v="15.401"/>
    <n v="35.400999999999996"/>
    <n v="35.400999999999996"/>
    <s v="Wed"/>
    <x v="4"/>
  </r>
  <r>
    <s v="A00526"/>
    <s v="East"/>
    <s v="Khan"/>
    <s v="Replace"/>
    <m/>
    <d v="2021-03-19T00:00:00"/>
    <d v="2021-05-06T00:00:00"/>
    <x v="1"/>
    <m/>
    <m/>
    <n v="0.75"/>
    <n v="204.10079999999999"/>
    <s v="C.O.D."/>
    <n v="48"/>
    <n v="80"/>
    <n v="60"/>
    <n v="60"/>
    <n v="204.10079999999999"/>
    <n v="264.10079999999999"/>
    <n v="264.10079999999999"/>
    <s v="Fri"/>
    <x v="2"/>
  </r>
  <r>
    <s v="A00527"/>
    <s v="North"/>
    <s v="Ling"/>
    <s v="Assess"/>
    <m/>
    <d v="2021-03-20T00:00:00"/>
    <d v="2021-04-10T00:00:00"/>
    <x v="1"/>
    <m/>
    <m/>
    <n v="0.25"/>
    <n v="12.63"/>
    <s v="Account"/>
    <n v="21"/>
    <n v="80"/>
    <n v="20"/>
    <n v="20"/>
    <n v="12.63"/>
    <n v="32.630000000000003"/>
    <n v="32.630000000000003"/>
    <s v="Sat"/>
    <x v="4"/>
  </r>
  <r>
    <s v="A00528"/>
    <s v="Northeast"/>
    <s v="Ling"/>
    <s v="Assess"/>
    <m/>
    <d v="2021-03-20T00:00:00"/>
    <d v="2021-04-13T00:00:00"/>
    <x v="1"/>
    <m/>
    <m/>
    <n v="0.25"/>
    <n v="15.24"/>
    <s v="P.O."/>
    <n v="24"/>
    <n v="80"/>
    <n v="20"/>
    <n v="20"/>
    <n v="15.24"/>
    <n v="35.24"/>
    <n v="35.24"/>
    <s v="Sat"/>
    <x v="0"/>
  </r>
  <r>
    <s v="A00529"/>
    <s v="West"/>
    <s v="Khan"/>
    <s v="Assess"/>
    <m/>
    <d v="2021-03-22T00:00:00"/>
    <d v="2021-03-31T00:00:00"/>
    <x v="1"/>
    <s v="Yes"/>
    <s v="Yes"/>
    <n v="0.5"/>
    <n v="50"/>
    <s v="Warranty"/>
    <n v="9"/>
    <n v="80"/>
    <n v="40"/>
    <n v="0"/>
    <n v="0"/>
    <n v="90"/>
    <n v="0"/>
    <s v="Mon"/>
    <x v="3"/>
  </r>
  <r>
    <s v="A00530"/>
    <s v="South"/>
    <s v="Burton"/>
    <s v="Repair"/>
    <m/>
    <d v="2021-03-22T00:00:00"/>
    <d v="2021-04-20T00:00:00"/>
    <x v="1"/>
    <m/>
    <s v="Yes"/>
    <n v="1.5"/>
    <n v="272.55329999999998"/>
    <s v="C.O.D."/>
    <n v="29"/>
    <n v="80"/>
    <n v="120"/>
    <n v="120"/>
    <n v="0"/>
    <n v="392.55329999999998"/>
    <n v="120"/>
    <s v="Mon"/>
    <x v="0"/>
  </r>
  <r>
    <s v="A00531"/>
    <s v="Northwest"/>
    <s v="Cartier"/>
    <s v="Replace"/>
    <m/>
    <d v="2021-03-22T00:00:00"/>
    <d v="2021-04-20T00:00:00"/>
    <x v="0"/>
    <m/>
    <m/>
    <n v="6.25"/>
    <n v="27"/>
    <s v="C.O.D."/>
    <n v="29"/>
    <n v="140"/>
    <n v="875"/>
    <n v="875"/>
    <n v="27"/>
    <n v="902"/>
    <n v="902"/>
    <s v="Mon"/>
    <x v="0"/>
  </r>
  <r>
    <s v="A00532"/>
    <s v="Southeast"/>
    <s v="Khan"/>
    <s v="Assess"/>
    <m/>
    <d v="2021-03-22T00:00:00"/>
    <d v="2021-04-22T00:00:00"/>
    <x v="1"/>
    <s v="Yes"/>
    <s v="Yes"/>
    <n v="0.25"/>
    <n v="65.428799999999995"/>
    <s v="Warranty"/>
    <n v="31"/>
    <n v="80"/>
    <n v="20"/>
    <n v="0"/>
    <n v="0"/>
    <n v="85.428799999999995"/>
    <n v="0"/>
    <s v="Mon"/>
    <x v="2"/>
  </r>
  <r>
    <s v="A00533"/>
    <s v="North"/>
    <s v="Ling"/>
    <s v="Assess"/>
    <m/>
    <d v="2021-03-22T00:00:00"/>
    <d v="2021-05-06T00:00:00"/>
    <x v="0"/>
    <m/>
    <m/>
    <n v="0.5"/>
    <n v="85.32"/>
    <s v="Account"/>
    <n v="45"/>
    <n v="140"/>
    <n v="70"/>
    <n v="70"/>
    <n v="85.32"/>
    <n v="155.32"/>
    <n v="155.32"/>
    <s v="Mon"/>
    <x v="2"/>
  </r>
  <r>
    <s v="A00534"/>
    <s v="South"/>
    <s v="Burton"/>
    <s v="Install"/>
    <m/>
    <d v="2021-03-22T00:00:00"/>
    <d v="2021-05-10T00:00:00"/>
    <x v="0"/>
    <m/>
    <s v="Yes"/>
    <n v="1.5"/>
    <n v="572.1671"/>
    <s v="C.O.D."/>
    <n v="49"/>
    <n v="140"/>
    <n v="210"/>
    <n v="210"/>
    <n v="0"/>
    <n v="782.1671"/>
    <n v="210"/>
    <s v="Mon"/>
    <x v="5"/>
  </r>
  <r>
    <s v="A00535"/>
    <s v="South"/>
    <s v="Burton"/>
    <s v="Repair"/>
    <m/>
    <d v="2021-03-22T00:00:00"/>
    <d v="2021-05-10T00:00:00"/>
    <x v="0"/>
    <m/>
    <s v="Yes"/>
    <n v="4.5"/>
    <n v="937.97670000000005"/>
    <s v="C.O.D."/>
    <n v="49"/>
    <n v="140"/>
    <n v="630"/>
    <n v="630"/>
    <n v="0"/>
    <n v="1567.9767000000002"/>
    <n v="630"/>
    <s v="Mon"/>
    <x v="5"/>
  </r>
  <r>
    <s v="A00536"/>
    <s v="Central"/>
    <s v="Burton"/>
    <s v="Replace"/>
    <m/>
    <d v="2021-03-23T00:00:00"/>
    <d v="2021-03-23T00:00:00"/>
    <x v="1"/>
    <s v="Yes"/>
    <s v="Yes"/>
    <n v="0.5"/>
    <n v="165"/>
    <s v="Warranty"/>
    <n v="0"/>
    <n v="80"/>
    <n v="40"/>
    <n v="0"/>
    <n v="0"/>
    <n v="205"/>
    <n v="0"/>
    <s v="Tue"/>
    <x v="0"/>
  </r>
  <r>
    <s v="A00537"/>
    <s v="North"/>
    <s v="Ling"/>
    <s v="Assess"/>
    <m/>
    <d v="2021-03-23T00:00:00"/>
    <d v="2021-04-03T00:00:00"/>
    <x v="0"/>
    <s v="Yes"/>
    <s v="Yes"/>
    <n v="0.25"/>
    <n v="55.295499999999997"/>
    <s v="Warranty"/>
    <n v="11"/>
    <n v="140"/>
    <n v="35"/>
    <n v="0"/>
    <n v="0"/>
    <n v="90.295500000000004"/>
    <n v="0"/>
    <s v="Tue"/>
    <x v="4"/>
  </r>
  <r>
    <s v="A00538"/>
    <s v="Southeast"/>
    <s v="Cartier"/>
    <s v="Replace"/>
    <m/>
    <d v="2021-03-23T00:00:00"/>
    <d v="2021-04-10T00:00:00"/>
    <x v="1"/>
    <m/>
    <s v="Yes"/>
    <n v="2.75"/>
    <n v="534.56600000000003"/>
    <s v="C.O.D."/>
    <n v="18"/>
    <n v="80"/>
    <n v="220"/>
    <n v="220"/>
    <n v="0"/>
    <n v="754.56600000000003"/>
    <n v="220"/>
    <s v="Tue"/>
    <x v="4"/>
  </r>
  <r>
    <s v="A00539"/>
    <s v="Central"/>
    <s v="Burton"/>
    <s v="Assess"/>
    <m/>
    <d v="2021-03-23T00:00:00"/>
    <d v="2021-04-08T00:00:00"/>
    <x v="1"/>
    <m/>
    <s v="Yes"/>
    <n v="1"/>
    <n v="448.26"/>
    <s v="C.O.D."/>
    <n v="16"/>
    <n v="80"/>
    <n v="80"/>
    <n v="80"/>
    <n v="0"/>
    <n v="528.26"/>
    <n v="80"/>
    <s v="Tue"/>
    <x v="2"/>
  </r>
  <r>
    <s v="A00540"/>
    <s v="Southwest"/>
    <s v="Burton"/>
    <s v="Assess"/>
    <m/>
    <d v="2021-03-23T00:00:00"/>
    <d v="2021-04-14T00:00:00"/>
    <x v="0"/>
    <m/>
    <m/>
    <n v="1"/>
    <n v="123.208"/>
    <s v="C.O.D."/>
    <n v="22"/>
    <n v="140"/>
    <n v="140"/>
    <n v="140"/>
    <n v="123.208"/>
    <n v="263.20799999999997"/>
    <n v="263.20799999999997"/>
    <s v="Tue"/>
    <x v="3"/>
  </r>
  <r>
    <s v="A00541"/>
    <s v="Central"/>
    <s v="Khan"/>
    <s v="Deliver"/>
    <m/>
    <d v="2021-03-23T00:00:00"/>
    <d v="2021-04-12T00:00:00"/>
    <x v="1"/>
    <m/>
    <m/>
    <n v="0.25"/>
    <n v="77.290000000000006"/>
    <s v="C.O.D."/>
    <n v="20"/>
    <n v="80"/>
    <n v="20"/>
    <n v="20"/>
    <n v="77.290000000000006"/>
    <n v="97.29"/>
    <n v="97.29"/>
    <s v="Tue"/>
    <x v="5"/>
  </r>
  <r>
    <s v="A00542"/>
    <s v="North"/>
    <s v="Ling"/>
    <s v="Install"/>
    <m/>
    <d v="2021-03-23T00:00:00"/>
    <d v="2021-04-12T00:00:00"/>
    <x v="0"/>
    <s v="Yes"/>
    <s v="Yes"/>
    <n v="1"/>
    <n v="360"/>
    <s v="Warranty"/>
    <n v="20"/>
    <n v="140"/>
    <n v="140"/>
    <n v="0"/>
    <n v="0"/>
    <n v="500"/>
    <n v="0"/>
    <s v="Tue"/>
    <x v="5"/>
  </r>
  <r>
    <s v="A00543"/>
    <s v="Northwest"/>
    <s v="Burton"/>
    <s v="Repair"/>
    <m/>
    <d v="2021-03-23T00:00:00"/>
    <d v="2021-05-13T00:00:00"/>
    <x v="0"/>
    <m/>
    <m/>
    <n v="3.5"/>
    <n v="653.00080000000003"/>
    <s v="C.O.D."/>
    <n v="51"/>
    <n v="140"/>
    <n v="490"/>
    <n v="490"/>
    <n v="653.00080000000003"/>
    <n v="1143.0008"/>
    <n v="1143.0008"/>
    <s v="Tue"/>
    <x v="2"/>
  </r>
  <r>
    <s v="A00544"/>
    <s v="South"/>
    <s v="Lopez"/>
    <s v="Install"/>
    <m/>
    <d v="2021-03-24T00:00:00"/>
    <d v="2021-04-06T00:00:00"/>
    <x v="1"/>
    <m/>
    <m/>
    <n v="1.5"/>
    <n v="118.3"/>
    <s v="Account"/>
    <n v="13"/>
    <n v="80"/>
    <n v="120"/>
    <n v="120"/>
    <n v="118.3"/>
    <n v="238.3"/>
    <n v="238.3"/>
    <s v="Wed"/>
    <x v="0"/>
  </r>
  <r>
    <s v="A00545"/>
    <s v="Southwest"/>
    <s v="Ling"/>
    <s v="Repair"/>
    <m/>
    <d v="2021-03-24T00:00:00"/>
    <d v="2021-06-11T00:00:00"/>
    <x v="0"/>
    <m/>
    <s v="Yes"/>
    <n v="2.5"/>
    <n v="1480.3623"/>
    <s v="C.O.D."/>
    <n v="79"/>
    <n v="140"/>
    <n v="350"/>
    <n v="350"/>
    <n v="0"/>
    <n v="1830.3623"/>
    <n v="350"/>
    <s v="Wed"/>
    <x v="1"/>
  </r>
  <r>
    <s v="A00546"/>
    <s v="East"/>
    <s v="Ling"/>
    <s v="Repair"/>
    <m/>
    <d v="2021-03-25T00:00:00"/>
    <d v="2021-05-11T00:00:00"/>
    <x v="0"/>
    <m/>
    <m/>
    <n v="2.5"/>
    <n v="837.1567"/>
    <s v="C.O.D."/>
    <n v="47"/>
    <n v="140"/>
    <n v="350"/>
    <n v="350"/>
    <n v="837.1567"/>
    <n v="1187.1567"/>
    <n v="1187.1567"/>
    <s v="Thu"/>
    <x v="0"/>
  </r>
  <r>
    <s v="A00547"/>
    <s v="North"/>
    <s v="Ling"/>
    <s v="Repair"/>
    <m/>
    <d v="2021-03-27T00:00:00"/>
    <d v="2021-06-30T00:00:00"/>
    <x v="0"/>
    <m/>
    <m/>
    <n v="1.75"/>
    <n v="242.6396"/>
    <s v="C.O.D."/>
    <n v="95"/>
    <n v="140"/>
    <n v="245"/>
    <n v="245"/>
    <n v="242.6396"/>
    <n v="487.63959999999997"/>
    <n v="487.63959999999997"/>
    <s v="Sat"/>
    <x v="3"/>
  </r>
  <r>
    <s v="A00548"/>
    <s v="Southeast"/>
    <s v="Cartier"/>
    <s v="Repair"/>
    <m/>
    <d v="2021-03-29T00:00:00"/>
    <d v="2021-04-07T00:00:00"/>
    <x v="1"/>
    <m/>
    <s v="Yes"/>
    <n v="2"/>
    <n v="262.02800000000002"/>
    <s v="C.O.D."/>
    <n v="9"/>
    <n v="80"/>
    <n v="160"/>
    <n v="160"/>
    <n v="0"/>
    <n v="422.02800000000002"/>
    <n v="160"/>
    <s v="Mon"/>
    <x v="3"/>
  </r>
  <r>
    <s v="A00549"/>
    <s v="Southeast"/>
    <s v="Khan"/>
    <s v="Install"/>
    <m/>
    <d v="2021-03-29T00:00:00"/>
    <d v="2021-06-28T00:00:00"/>
    <x v="1"/>
    <m/>
    <m/>
    <n v="1.75"/>
    <n v="473.60329999999999"/>
    <s v="C.O.D."/>
    <n v="91"/>
    <n v="80"/>
    <n v="140"/>
    <n v="140"/>
    <n v="473.60329999999999"/>
    <n v="613.60329999999999"/>
    <n v="613.60329999999999"/>
    <s v="Mon"/>
    <x v="5"/>
  </r>
  <r>
    <s v="A00550"/>
    <s v="Central"/>
    <s v="Khan"/>
    <s v="Repair"/>
    <m/>
    <d v="2021-03-30T00:00:00"/>
    <d v="2021-05-12T00:00:00"/>
    <x v="1"/>
    <m/>
    <m/>
    <n v="2.75"/>
    <n v="708.02269999999999"/>
    <s v="C.O.D."/>
    <n v="43"/>
    <n v="80"/>
    <n v="220"/>
    <n v="220"/>
    <n v="708.02269999999999"/>
    <n v="928.02269999999999"/>
    <n v="928.02269999999999"/>
    <s v="Tue"/>
    <x v="3"/>
  </r>
  <r>
    <s v="A00551"/>
    <s v="Central"/>
    <s v="Burton"/>
    <s v="Replace"/>
    <m/>
    <d v="2021-03-31T00:00:00"/>
    <d v="2021-04-06T00:00:00"/>
    <x v="1"/>
    <m/>
    <m/>
    <n v="0.5"/>
    <n v="13.321400000000001"/>
    <s v="C.O.D."/>
    <n v="6"/>
    <n v="80"/>
    <n v="40"/>
    <n v="40"/>
    <n v="13.321400000000001"/>
    <n v="53.321399999999997"/>
    <n v="53.321399999999997"/>
    <s v="Wed"/>
    <x v="0"/>
  </r>
  <r>
    <s v="A00552"/>
    <s v="Southwest"/>
    <s v="Burton"/>
    <s v="Replace"/>
    <s v="Yes"/>
    <d v="2021-03-31T00:00:00"/>
    <d v="2021-04-21T00:00:00"/>
    <x v="1"/>
    <m/>
    <m/>
    <n v="0.75"/>
    <n v="51.29"/>
    <s v="C.O.D."/>
    <n v="21"/>
    <n v="80"/>
    <n v="60"/>
    <n v="60"/>
    <n v="51.29"/>
    <n v="111.28999999999999"/>
    <n v="111.28999999999999"/>
    <s v="Wed"/>
    <x v="3"/>
  </r>
  <r>
    <s v="A00553"/>
    <s v="North"/>
    <s v="Ling"/>
    <s v="Deliver"/>
    <m/>
    <d v="2021-04-01T00:00:00"/>
    <d v="2021-04-16T00:00:00"/>
    <x v="1"/>
    <m/>
    <m/>
    <n v="0.25"/>
    <n v="89.5"/>
    <s v="Account"/>
    <n v="15"/>
    <n v="80"/>
    <n v="20"/>
    <n v="20"/>
    <n v="89.5"/>
    <n v="109.5"/>
    <n v="109.5"/>
    <s v="Thu"/>
    <x v="1"/>
  </r>
  <r>
    <s v="A00554"/>
    <s v="Northwest"/>
    <s v="Burton"/>
    <s v="Assess"/>
    <m/>
    <d v="2021-04-01T00:00:00"/>
    <d v="2021-04-12T00:00:00"/>
    <x v="1"/>
    <m/>
    <m/>
    <n v="0.25"/>
    <n v="74.532399999999996"/>
    <s v="P.O."/>
    <n v="11"/>
    <n v="80"/>
    <n v="20"/>
    <n v="20"/>
    <n v="74.532399999999996"/>
    <n v="94.532399999999996"/>
    <n v="94.532399999999996"/>
    <s v="Thu"/>
    <x v="5"/>
  </r>
  <r>
    <s v="A00555"/>
    <s v="North"/>
    <s v="Ling"/>
    <s v="Repair"/>
    <m/>
    <d v="2021-04-01T00:00:00"/>
    <d v="2021-04-12T00:00:00"/>
    <x v="0"/>
    <m/>
    <m/>
    <n v="1.5"/>
    <n v="64"/>
    <s v="Account"/>
    <n v="11"/>
    <n v="140"/>
    <n v="210"/>
    <n v="210"/>
    <n v="64"/>
    <n v="274"/>
    <n v="274"/>
    <s v="Thu"/>
    <x v="5"/>
  </r>
  <r>
    <s v="A00556"/>
    <s v="Northwest"/>
    <s v="Khan"/>
    <s v="Assess"/>
    <s v="Yes"/>
    <d v="2021-04-01T00:00:00"/>
    <d v="2021-04-14T00:00:00"/>
    <x v="1"/>
    <m/>
    <m/>
    <n v="0.25"/>
    <n v="23.401"/>
    <s v="Account"/>
    <n v="13"/>
    <n v="80"/>
    <n v="20"/>
    <n v="20"/>
    <n v="23.401"/>
    <n v="43.400999999999996"/>
    <n v="43.400999999999996"/>
    <s v="Thu"/>
    <x v="3"/>
  </r>
  <r>
    <s v="A00557"/>
    <s v="East"/>
    <s v="Ling"/>
    <s v="Assess"/>
    <m/>
    <d v="2021-04-01T00:00:00"/>
    <d v="2021-04-26T00:00:00"/>
    <x v="0"/>
    <m/>
    <m/>
    <n v="0.25"/>
    <n v="17.13"/>
    <s v="Account"/>
    <n v="25"/>
    <n v="140"/>
    <n v="35"/>
    <n v="35"/>
    <n v="17.13"/>
    <n v="52.129999999999995"/>
    <n v="52.129999999999995"/>
    <s v="Thu"/>
    <x v="5"/>
  </r>
  <r>
    <s v="A00558"/>
    <s v="West"/>
    <s v="Lopez"/>
    <s v="Assess"/>
    <m/>
    <d v="2021-04-01T00:00:00"/>
    <d v="2021-04-29T00:00:00"/>
    <x v="1"/>
    <m/>
    <m/>
    <n v="0.5"/>
    <n v="149.5"/>
    <s v="P.O."/>
    <n v="28"/>
    <n v="80"/>
    <n v="40"/>
    <n v="40"/>
    <n v="149.5"/>
    <n v="189.5"/>
    <n v="189.5"/>
    <s v="Thu"/>
    <x v="2"/>
  </r>
  <r>
    <s v="A00559"/>
    <s v="Northwest"/>
    <s v="Burton"/>
    <s v="Assess"/>
    <m/>
    <d v="2021-04-02T00:00:00"/>
    <d v="2021-04-26T00:00:00"/>
    <x v="1"/>
    <m/>
    <m/>
    <n v="0.5"/>
    <n v="163.197"/>
    <s v="P.O."/>
    <n v="24"/>
    <n v="80"/>
    <n v="40"/>
    <n v="40"/>
    <n v="163.197"/>
    <n v="203.197"/>
    <n v="203.197"/>
    <s v="Fri"/>
    <x v="5"/>
  </r>
  <r>
    <s v="A00560"/>
    <s v="North"/>
    <s v="Ling"/>
    <s v="Assess"/>
    <m/>
    <d v="2021-04-03T00:00:00"/>
    <d v="2021-04-15T00:00:00"/>
    <x v="0"/>
    <m/>
    <m/>
    <n v="0.25"/>
    <n v="14.76"/>
    <s v="Account"/>
    <n v="12"/>
    <n v="140"/>
    <n v="35"/>
    <n v="35"/>
    <n v="14.76"/>
    <n v="49.76"/>
    <n v="49.76"/>
    <s v="Sat"/>
    <x v="2"/>
  </r>
  <r>
    <s v="A00561"/>
    <s v="Southeast"/>
    <s v="Cartier"/>
    <s v="Assess"/>
    <m/>
    <d v="2021-04-03T00:00:00"/>
    <d v="2021-04-27T00:00:00"/>
    <x v="1"/>
    <m/>
    <m/>
    <n v="0.75"/>
    <n v="21.33"/>
    <s v="Account"/>
    <n v="24"/>
    <n v="80"/>
    <n v="60"/>
    <n v="60"/>
    <n v="21.33"/>
    <n v="81.33"/>
    <n v="81.33"/>
    <s v="Sat"/>
    <x v="0"/>
  </r>
  <r>
    <s v="A00562"/>
    <s v="Northwest"/>
    <s v="Burton"/>
    <s v="Assess"/>
    <m/>
    <d v="2021-04-03T00:00:00"/>
    <d v="2021-05-11T00:00:00"/>
    <x v="0"/>
    <m/>
    <s v="Yes"/>
    <n v="1"/>
    <n v="304.50729999999999"/>
    <s v="C.O.D."/>
    <n v="38"/>
    <n v="140"/>
    <n v="140"/>
    <n v="140"/>
    <n v="0"/>
    <n v="444.50729999999999"/>
    <n v="140"/>
    <s v="Sat"/>
    <x v="0"/>
  </r>
  <r>
    <s v="A00563"/>
    <s v="Northeast"/>
    <s v="Khan"/>
    <s v="Assess"/>
    <s v="Yes"/>
    <d v="2021-04-03T00:00:00"/>
    <d v="2021-05-11T00:00:00"/>
    <x v="1"/>
    <m/>
    <m/>
    <n v="0.5"/>
    <n v="36.3384"/>
    <s v="Account"/>
    <n v="38"/>
    <n v="80"/>
    <n v="40"/>
    <n v="40"/>
    <n v="36.3384"/>
    <n v="76.338400000000007"/>
    <n v="76.338400000000007"/>
    <s v="Sat"/>
    <x v="0"/>
  </r>
  <r>
    <s v="A00564"/>
    <s v="East"/>
    <s v="Ling"/>
    <s v="Assess"/>
    <m/>
    <d v="2021-04-05T00:00:00"/>
    <d v="2021-04-14T00:00:00"/>
    <x v="0"/>
    <m/>
    <m/>
    <n v="0.5"/>
    <n v="21.33"/>
    <s v="Account"/>
    <n v="9"/>
    <n v="140"/>
    <n v="70"/>
    <n v="70"/>
    <n v="21.33"/>
    <n v="91.33"/>
    <n v="91.33"/>
    <s v="Mon"/>
    <x v="3"/>
  </r>
  <r>
    <s v="A00565"/>
    <s v="North"/>
    <s v="Ling"/>
    <s v="Replace"/>
    <m/>
    <d v="2021-04-05T00:00:00"/>
    <d v="2021-04-23T00:00:00"/>
    <x v="0"/>
    <m/>
    <m/>
    <n v="0.5"/>
    <n v="392.02480000000003"/>
    <s v="C.O.D."/>
    <n v="18"/>
    <n v="140"/>
    <n v="70"/>
    <n v="70"/>
    <n v="392.02480000000003"/>
    <n v="462.02480000000003"/>
    <n v="462.02480000000003"/>
    <s v="Mon"/>
    <x v="1"/>
  </r>
  <r>
    <s v="A00566"/>
    <s v="North"/>
    <s v="Ling"/>
    <s v="Assess"/>
    <m/>
    <d v="2021-04-05T00:00:00"/>
    <d v="2021-04-29T00:00:00"/>
    <x v="1"/>
    <m/>
    <m/>
    <n v="0.25"/>
    <n v="151.78790000000001"/>
    <s v="Account"/>
    <n v="24"/>
    <n v="80"/>
    <n v="20"/>
    <n v="20"/>
    <n v="151.78790000000001"/>
    <n v="171.78790000000001"/>
    <n v="171.78790000000001"/>
    <s v="Mon"/>
    <x v="2"/>
  </r>
  <r>
    <s v="A00567"/>
    <s v="Northwest"/>
    <s v="Cartier"/>
    <s v="Assess"/>
    <m/>
    <d v="2021-04-05T00:00:00"/>
    <d v="2021-05-12T00:00:00"/>
    <x v="1"/>
    <m/>
    <m/>
    <n v="0.25"/>
    <n v="30.1082"/>
    <s v="Account"/>
    <n v="37"/>
    <n v="80"/>
    <n v="20"/>
    <n v="20"/>
    <n v="30.1082"/>
    <n v="50.108199999999997"/>
    <n v="50.108199999999997"/>
    <s v="Mon"/>
    <x v="3"/>
  </r>
  <r>
    <s v="A00568"/>
    <s v="East"/>
    <s v="Ling"/>
    <s v="Replace"/>
    <m/>
    <d v="2021-04-05T00:00:00"/>
    <d v="2021-05-17T00:00:00"/>
    <x v="0"/>
    <m/>
    <m/>
    <n v="0.75"/>
    <n v="13.36"/>
    <s v="C.O.D."/>
    <n v="42"/>
    <n v="140"/>
    <n v="105"/>
    <n v="105"/>
    <n v="13.36"/>
    <n v="118.36"/>
    <n v="118.36"/>
    <s v="Mon"/>
    <x v="5"/>
  </r>
  <r>
    <s v="A00569"/>
    <s v="Central"/>
    <s v="Cartier"/>
    <s v="Repair"/>
    <m/>
    <d v="2021-04-05T00:00:00"/>
    <d v="2021-06-15T00:00:00"/>
    <x v="1"/>
    <m/>
    <m/>
    <n v="4.25"/>
    <n v="21.33"/>
    <s v="Account"/>
    <n v="71"/>
    <n v="80"/>
    <n v="340"/>
    <n v="340"/>
    <n v="21.33"/>
    <n v="361.33"/>
    <n v="361.33"/>
    <s v="Mon"/>
    <x v="0"/>
  </r>
  <r>
    <s v="A00570"/>
    <s v="East"/>
    <s v="Ling"/>
    <s v="Assess"/>
    <s v="Yes"/>
    <d v="2021-04-06T00:00:00"/>
    <d v="2021-05-07T00:00:00"/>
    <x v="1"/>
    <m/>
    <m/>
    <n v="0.75"/>
    <n v="21.33"/>
    <s v="C.O.D."/>
    <n v="31"/>
    <n v="80"/>
    <n v="60"/>
    <n v="60"/>
    <n v="21.33"/>
    <n v="81.33"/>
    <n v="81.33"/>
    <s v="Tue"/>
    <x v="1"/>
  </r>
  <r>
    <s v="A00571"/>
    <s v="East"/>
    <s v="Ling"/>
    <s v="Deliver"/>
    <s v="Yes"/>
    <d v="2021-04-06T00:00:00"/>
    <d v="2021-05-10T00:00:00"/>
    <x v="1"/>
    <m/>
    <m/>
    <n v="0.25"/>
    <n v="21.6"/>
    <s v="Account"/>
    <n v="34"/>
    <n v="80"/>
    <n v="20"/>
    <n v="20"/>
    <n v="21.6"/>
    <n v="41.6"/>
    <n v="41.6"/>
    <s v="Tue"/>
    <x v="5"/>
  </r>
  <r>
    <s v="A00572"/>
    <s v="Southeast"/>
    <s v="Burton"/>
    <s v="Deliver"/>
    <s v="Yes"/>
    <d v="2021-04-06T00:00:00"/>
    <d v="2021-05-20T00:00:00"/>
    <x v="1"/>
    <m/>
    <m/>
    <n v="0.25"/>
    <n v="108.9568"/>
    <s v="C.O.D."/>
    <n v="44"/>
    <n v="80"/>
    <n v="20"/>
    <n v="20"/>
    <n v="108.9568"/>
    <n v="128.95679999999999"/>
    <n v="128.95679999999999"/>
    <s v="Tue"/>
    <x v="2"/>
  </r>
  <r>
    <s v="A00573"/>
    <s v="West"/>
    <s v="Khan"/>
    <s v="Deliver"/>
    <m/>
    <d v="2021-04-06T00:00:00"/>
    <d v="2021-05-25T00:00:00"/>
    <x v="1"/>
    <m/>
    <m/>
    <n v="0.25"/>
    <n v="42.66"/>
    <s v="P.O."/>
    <n v="49"/>
    <n v="80"/>
    <n v="20"/>
    <n v="20"/>
    <n v="42.66"/>
    <n v="62.66"/>
    <n v="62.66"/>
    <s v="Tue"/>
    <x v="0"/>
  </r>
  <r>
    <s v="A00574"/>
    <s v="Southwest"/>
    <s v="Khan"/>
    <s v="Assess"/>
    <m/>
    <d v="2021-04-06T00:00:00"/>
    <d v="2021-05-27T00:00:00"/>
    <x v="1"/>
    <m/>
    <m/>
    <n v="1.75"/>
    <n v="342.6"/>
    <s v="C.O.D."/>
    <n v="51"/>
    <n v="80"/>
    <n v="140"/>
    <n v="140"/>
    <n v="342.6"/>
    <n v="482.6"/>
    <n v="482.6"/>
    <s v="Tue"/>
    <x v="2"/>
  </r>
  <r>
    <s v="A00575"/>
    <s v="Northeast"/>
    <s v="Khan"/>
    <s v="Replace"/>
    <m/>
    <d v="2021-04-06T00:00:00"/>
    <d v="2021-06-29T00:00:00"/>
    <x v="0"/>
    <m/>
    <m/>
    <n v="0.75"/>
    <n v="40"/>
    <s v="P.O."/>
    <n v="84"/>
    <n v="140"/>
    <n v="105"/>
    <n v="105"/>
    <n v="40"/>
    <n v="145"/>
    <n v="145"/>
    <s v="Tue"/>
    <x v="0"/>
  </r>
  <r>
    <s v="A00576"/>
    <s v="North"/>
    <s v="Ling"/>
    <s v="Deliver"/>
    <s v="Yes"/>
    <d v="2021-04-07T00:00:00"/>
    <d v="2021-04-14T00:00:00"/>
    <x v="1"/>
    <m/>
    <m/>
    <n v="0.25"/>
    <n v="259.2"/>
    <s v="C.O.D."/>
    <n v="7"/>
    <n v="80"/>
    <n v="20"/>
    <n v="20"/>
    <n v="259.2"/>
    <n v="279.2"/>
    <n v="279.2"/>
    <s v="Wed"/>
    <x v="3"/>
  </r>
  <r>
    <s v="A00577"/>
    <s v="North"/>
    <s v="Ling"/>
    <s v="Assess"/>
    <m/>
    <d v="2021-04-07T00:00:00"/>
    <d v="2021-04-28T00:00:00"/>
    <x v="0"/>
    <m/>
    <m/>
    <n v="0.25"/>
    <n v="26.582599999999999"/>
    <s v="Account"/>
    <n v="21"/>
    <n v="140"/>
    <n v="35"/>
    <n v="35"/>
    <n v="26.582599999999999"/>
    <n v="61.582599999999999"/>
    <n v="61.582599999999999"/>
    <s v="Wed"/>
    <x v="3"/>
  </r>
  <r>
    <s v="A00578"/>
    <s v="South"/>
    <s v="Cartier"/>
    <s v="Assess"/>
    <m/>
    <d v="2021-04-07T00:00:00"/>
    <d v="2021-04-29T00:00:00"/>
    <x v="1"/>
    <m/>
    <m/>
    <n v="0.25"/>
    <n v="52.019799999999996"/>
    <s v="Account"/>
    <n v="22"/>
    <n v="80"/>
    <n v="20"/>
    <n v="20"/>
    <n v="52.019799999999996"/>
    <n v="72.019800000000004"/>
    <n v="72.019800000000004"/>
    <s v="Wed"/>
    <x v="2"/>
  </r>
  <r>
    <s v="A00579"/>
    <s v="North"/>
    <s v="Ling"/>
    <s v="Replace"/>
    <m/>
    <d v="2021-04-07T00:00:00"/>
    <d v="2021-04-29T00:00:00"/>
    <x v="0"/>
    <s v="Yes"/>
    <s v="Yes"/>
    <n v="0.5"/>
    <n v="181.15710000000001"/>
    <s v="Warranty"/>
    <n v="22"/>
    <n v="140"/>
    <n v="70"/>
    <n v="0"/>
    <n v="0"/>
    <n v="251.15710000000001"/>
    <n v="0"/>
    <s v="Wed"/>
    <x v="2"/>
  </r>
  <r>
    <s v="A00580"/>
    <s v="Central"/>
    <s v="Khan"/>
    <s v="Repair"/>
    <m/>
    <d v="2021-04-07T00:00:00"/>
    <d v="2021-05-11T00:00:00"/>
    <x v="0"/>
    <m/>
    <m/>
    <n v="2"/>
    <n v="2050.6"/>
    <s v="Account"/>
    <n v="34"/>
    <n v="140"/>
    <n v="280"/>
    <n v="280"/>
    <n v="2050.6"/>
    <n v="2330.6"/>
    <n v="2330.6"/>
    <s v="Wed"/>
    <x v="0"/>
  </r>
  <r>
    <s v="A00581"/>
    <s v="Northeast"/>
    <s v="Ling"/>
    <s v="Assess"/>
    <m/>
    <d v="2021-04-07T00:00:00"/>
    <m/>
    <x v="0"/>
    <m/>
    <s v="Yes"/>
    <m/>
    <n v="1587.2547999999999"/>
    <s v="C.O.D."/>
    <s v=""/>
    <n v="140"/>
    <n v="0"/>
    <n v="0"/>
    <n v="0"/>
    <n v="1587.2547999999999"/>
    <n v="0"/>
    <s v="Wed"/>
    <x v="4"/>
  </r>
  <r>
    <s v="A00582"/>
    <s v="North"/>
    <s v="Ling"/>
    <s v="Replace"/>
    <m/>
    <d v="2021-04-08T00:00:00"/>
    <d v="2021-04-22T00:00:00"/>
    <x v="0"/>
    <m/>
    <m/>
    <n v="0.75"/>
    <n v="158"/>
    <s v="Account"/>
    <n v="14"/>
    <n v="140"/>
    <n v="105"/>
    <n v="105"/>
    <n v="158"/>
    <n v="263"/>
    <n v="263"/>
    <s v="Thu"/>
    <x v="2"/>
  </r>
  <r>
    <s v="A00583"/>
    <s v="Central"/>
    <s v="Khan"/>
    <s v="Deliver"/>
    <m/>
    <d v="2021-04-08T00:00:00"/>
    <d v="2021-04-28T00:00:00"/>
    <x v="1"/>
    <s v="Yes"/>
    <s v="Yes"/>
    <n v="0.25"/>
    <n v="30"/>
    <s v="Warranty"/>
    <n v="20"/>
    <n v="80"/>
    <n v="20"/>
    <n v="0"/>
    <n v="0"/>
    <n v="50"/>
    <n v="0"/>
    <s v="Thu"/>
    <x v="3"/>
  </r>
  <r>
    <s v="A00584"/>
    <s v="Northeast"/>
    <s v="Burton"/>
    <s v="Repair"/>
    <m/>
    <d v="2021-04-08T00:00:00"/>
    <d v="2021-04-29T00:00:00"/>
    <x v="0"/>
    <m/>
    <s v="Yes"/>
    <n v="1"/>
    <n v="54.28"/>
    <s v="C.O.D."/>
    <n v="21"/>
    <n v="140"/>
    <n v="140"/>
    <n v="140"/>
    <n v="0"/>
    <n v="194.28"/>
    <n v="140"/>
    <s v="Thu"/>
    <x v="2"/>
  </r>
  <r>
    <s v="A00585"/>
    <s v="North"/>
    <s v="Ling"/>
    <s v="Deliver"/>
    <s v="Yes"/>
    <d v="2021-04-08T00:00:00"/>
    <d v="2021-05-03T00:00:00"/>
    <x v="1"/>
    <m/>
    <m/>
    <n v="0.25"/>
    <n v="85.32"/>
    <s v="C.O.D."/>
    <n v="25"/>
    <n v="80"/>
    <n v="20"/>
    <n v="20"/>
    <n v="85.32"/>
    <n v="105.32"/>
    <n v="105.32"/>
    <s v="Thu"/>
    <x v="5"/>
  </r>
  <r>
    <s v="A00586"/>
    <s v="Northeast"/>
    <s v="Ling"/>
    <s v="Assess"/>
    <m/>
    <d v="2021-04-08T00:00:00"/>
    <d v="2021-05-13T00:00:00"/>
    <x v="0"/>
    <m/>
    <m/>
    <n v="0.25"/>
    <n v="30"/>
    <s v="C.O.D."/>
    <n v="35"/>
    <n v="140"/>
    <n v="35"/>
    <n v="35"/>
    <n v="30"/>
    <n v="65"/>
    <n v="65"/>
    <s v="Thu"/>
    <x v="2"/>
  </r>
  <r>
    <s v="A00587"/>
    <s v="Northwest"/>
    <s v="Cartier"/>
    <s v="Assess"/>
    <s v="Yes"/>
    <d v="2021-04-08T00:00:00"/>
    <d v="2021-05-21T00:00:00"/>
    <x v="0"/>
    <m/>
    <m/>
    <n v="0.25"/>
    <n v="2.54"/>
    <s v="Account"/>
    <n v="43"/>
    <n v="140"/>
    <n v="35"/>
    <n v="35"/>
    <n v="2.54"/>
    <n v="37.54"/>
    <n v="37.54"/>
    <s v="Thu"/>
    <x v="1"/>
  </r>
  <r>
    <s v="A00588"/>
    <s v="North"/>
    <s v="Ling"/>
    <s v="Deliver"/>
    <m/>
    <d v="2021-04-08T00:00:00"/>
    <d v="2021-06-08T00:00:00"/>
    <x v="1"/>
    <m/>
    <m/>
    <n v="0.25"/>
    <n v="66.864900000000006"/>
    <s v="Account"/>
    <n v="61"/>
    <n v="80"/>
    <n v="20"/>
    <n v="20"/>
    <n v="66.864900000000006"/>
    <n v="86.864900000000006"/>
    <n v="86.864900000000006"/>
    <s v="Thu"/>
    <x v="0"/>
  </r>
  <r>
    <s v="A00589"/>
    <s v="North"/>
    <s v="Ling"/>
    <s v="Replace"/>
    <m/>
    <d v="2021-04-10T00:00:00"/>
    <d v="2021-04-21T00:00:00"/>
    <x v="0"/>
    <m/>
    <m/>
    <n v="0.75"/>
    <n v="108.9273"/>
    <s v="Account"/>
    <n v="11"/>
    <n v="140"/>
    <n v="105"/>
    <n v="105"/>
    <n v="108.9273"/>
    <n v="213.9273"/>
    <n v="213.9273"/>
    <s v="Sat"/>
    <x v="3"/>
  </r>
  <r>
    <s v="A00590"/>
    <s v="Southeast"/>
    <s v="Cartier"/>
    <s v="Repair"/>
    <m/>
    <d v="2021-04-10T00:00:00"/>
    <d v="2021-05-10T00:00:00"/>
    <x v="1"/>
    <s v="Yes"/>
    <s v="Yes"/>
    <n v="4.75"/>
    <n v="397.36099999999999"/>
    <s v="Warranty"/>
    <n v="30"/>
    <n v="80"/>
    <n v="380"/>
    <n v="0"/>
    <n v="0"/>
    <n v="777.36099999999999"/>
    <n v="0"/>
    <s v="Sat"/>
    <x v="5"/>
  </r>
  <r>
    <s v="A00591"/>
    <s v="Southeast"/>
    <s v="Cartier"/>
    <s v="Assess"/>
    <m/>
    <d v="2021-04-12T00:00:00"/>
    <d v="2021-04-21T00:00:00"/>
    <x v="1"/>
    <m/>
    <m/>
    <n v="0.25"/>
    <n v="156.40209999999999"/>
    <s v="Account"/>
    <n v="9"/>
    <n v="80"/>
    <n v="20"/>
    <n v="20"/>
    <n v="156.40209999999999"/>
    <n v="176.40209999999999"/>
    <n v="176.40209999999999"/>
    <s v="Mon"/>
    <x v="3"/>
  </r>
  <r>
    <s v="A00592"/>
    <s v="Central"/>
    <s v="Cartier"/>
    <s v="Assess"/>
    <m/>
    <d v="2021-04-12T00:00:00"/>
    <d v="2021-04-21T00:00:00"/>
    <x v="0"/>
    <m/>
    <s v="Yes"/>
    <n v="0.5"/>
    <n v="176.22120000000001"/>
    <s v="C.O.D."/>
    <n v="9"/>
    <n v="140"/>
    <n v="70"/>
    <n v="70"/>
    <n v="0"/>
    <n v="246.22120000000001"/>
    <n v="70"/>
    <s v="Mon"/>
    <x v="3"/>
  </r>
  <r>
    <s v="A00593"/>
    <s v="North"/>
    <s v="Ling"/>
    <s v="Deliver"/>
    <m/>
    <d v="2021-04-12T00:00:00"/>
    <d v="2021-04-28T00:00:00"/>
    <x v="1"/>
    <m/>
    <m/>
    <n v="0.25"/>
    <n v="4.99"/>
    <s v="C.O.D."/>
    <n v="16"/>
    <n v="80"/>
    <n v="20"/>
    <n v="20"/>
    <n v="4.99"/>
    <n v="24.990000000000002"/>
    <n v="24.990000000000002"/>
    <s v="Mon"/>
    <x v="3"/>
  </r>
  <r>
    <s v="A00594"/>
    <s v="Northwest"/>
    <s v="Burton"/>
    <s v="Deliver"/>
    <m/>
    <d v="2021-04-12T00:00:00"/>
    <d v="2021-05-03T00:00:00"/>
    <x v="1"/>
    <m/>
    <m/>
    <n v="0.25"/>
    <n v="83.462900000000005"/>
    <s v="Account"/>
    <n v="21"/>
    <n v="80"/>
    <n v="20"/>
    <n v="20"/>
    <n v="83.462900000000005"/>
    <n v="103.4629"/>
    <n v="103.4629"/>
    <s v="Mon"/>
    <x v="5"/>
  </r>
  <r>
    <s v="A00595"/>
    <s v="Central"/>
    <s v="Burton"/>
    <s v="Install"/>
    <m/>
    <d v="2021-04-12T00:00:00"/>
    <d v="2021-05-04T00:00:00"/>
    <x v="0"/>
    <m/>
    <m/>
    <n v="2.25"/>
    <n v="52"/>
    <s v="Account"/>
    <n v="22"/>
    <n v="140"/>
    <n v="315"/>
    <n v="315"/>
    <n v="52"/>
    <n v="367"/>
    <n v="367"/>
    <s v="Mon"/>
    <x v="0"/>
  </r>
  <r>
    <s v="A00596"/>
    <s v="South"/>
    <s v="Lopez"/>
    <s v="Assess"/>
    <m/>
    <d v="2021-04-12T00:00:00"/>
    <d v="2021-05-04T00:00:00"/>
    <x v="1"/>
    <m/>
    <m/>
    <n v="0.5"/>
    <n v="743.18399999999997"/>
    <s v="P.O."/>
    <n v="22"/>
    <n v="80"/>
    <n v="40"/>
    <n v="40"/>
    <n v="743.18399999999997"/>
    <n v="783.18399999999997"/>
    <n v="783.18399999999997"/>
    <s v="Mon"/>
    <x v="0"/>
  </r>
  <r>
    <s v="A00597"/>
    <s v="Central"/>
    <s v="Cartier"/>
    <s v="Replace"/>
    <m/>
    <d v="2021-04-12T00:00:00"/>
    <d v="2021-06-16T00:00:00"/>
    <x v="1"/>
    <m/>
    <m/>
    <n v="0.5"/>
    <n v="144"/>
    <s v="C.O.D."/>
    <n v="65"/>
    <n v="80"/>
    <n v="40"/>
    <n v="40"/>
    <n v="144"/>
    <n v="184"/>
    <n v="184"/>
    <s v="Mon"/>
    <x v="3"/>
  </r>
  <r>
    <s v="A00598"/>
    <s v="North"/>
    <s v="Ling"/>
    <s v="Deliver"/>
    <m/>
    <d v="2021-04-13T00:00:00"/>
    <d v="2021-04-28T00:00:00"/>
    <x v="1"/>
    <s v="Yes"/>
    <s v="Yes"/>
    <n v="0.25"/>
    <n v="38.124600000000001"/>
    <s v="Warranty"/>
    <n v="15"/>
    <n v="80"/>
    <n v="20"/>
    <n v="0"/>
    <n v="0"/>
    <n v="58.124600000000001"/>
    <n v="0"/>
    <s v="Tue"/>
    <x v="3"/>
  </r>
  <r>
    <s v="A00599"/>
    <s v="Central"/>
    <s v="Burton"/>
    <s v="Deliver"/>
    <m/>
    <d v="2021-04-13T00:00:00"/>
    <d v="2021-04-29T00:00:00"/>
    <x v="1"/>
    <s v="Yes"/>
    <s v="Yes"/>
    <n v="0.25"/>
    <n v="25"/>
    <s v="Warranty"/>
    <n v="16"/>
    <n v="80"/>
    <n v="20"/>
    <n v="0"/>
    <n v="0"/>
    <n v="45"/>
    <n v="0"/>
    <s v="Tue"/>
    <x v="2"/>
  </r>
  <r>
    <s v="A00600"/>
    <s v="North"/>
    <s v="Ling"/>
    <s v="Assess"/>
    <m/>
    <d v="2021-04-13T00:00:00"/>
    <d v="2021-04-29T00:00:00"/>
    <x v="0"/>
    <m/>
    <m/>
    <n v="0.25"/>
    <n v="175"/>
    <s v="Account"/>
    <n v="16"/>
    <n v="140"/>
    <n v="35"/>
    <n v="35"/>
    <n v="175"/>
    <n v="210"/>
    <n v="210"/>
    <s v="Tue"/>
    <x v="2"/>
  </r>
  <r>
    <s v="A00601"/>
    <s v="South"/>
    <s v="Lopez"/>
    <s v="Assess"/>
    <m/>
    <d v="2021-04-13T00:00:00"/>
    <d v="2021-05-04T00:00:00"/>
    <x v="1"/>
    <m/>
    <m/>
    <n v="0.25"/>
    <n v="6.944"/>
    <s v="Account"/>
    <n v="21"/>
    <n v="80"/>
    <n v="20"/>
    <n v="20"/>
    <n v="6.944"/>
    <n v="26.943999999999999"/>
    <n v="26.943999999999999"/>
    <s v="Tue"/>
    <x v="0"/>
  </r>
  <r>
    <s v="A00602"/>
    <s v="South"/>
    <s v="Burton"/>
    <s v="Install"/>
    <m/>
    <d v="2021-04-13T00:00:00"/>
    <d v="2021-05-12T00:00:00"/>
    <x v="2"/>
    <m/>
    <m/>
    <n v="3.25"/>
    <n v="640.42399999999998"/>
    <s v="C.O.D."/>
    <n v="29"/>
    <n v="195"/>
    <n v="633.75"/>
    <n v="633.75"/>
    <n v="640.42399999999998"/>
    <n v="1274.174"/>
    <n v="1274.174"/>
    <s v="Tue"/>
    <x v="3"/>
  </r>
  <r>
    <s v="A00603"/>
    <s v="Southeast"/>
    <s v="Khan"/>
    <s v="Assess"/>
    <m/>
    <d v="2021-04-13T00:00:00"/>
    <d v="2021-05-13T00:00:00"/>
    <x v="1"/>
    <m/>
    <m/>
    <n v="0.25"/>
    <n v="86.28"/>
    <s v="Account"/>
    <n v="30"/>
    <n v="80"/>
    <n v="20"/>
    <n v="20"/>
    <n v="86.28"/>
    <n v="106.28"/>
    <n v="106.28"/>
    <s v="Tue"/>
    <x v="2"/>
  </r>
  <r>
    <s v="A00604"/>
    <s v="Northwest"/>
    <s v="Cartier"/>
    <s v="Assess"/>
    <m/>
    <d v="2021-04-13T00:00:00"/>
    <d v="2021-05-21T00:00:00"/>
    <x v="1"/>
    <m/>
    <s v="Yes"/>
    <n v="0.25"/>
    <n v="103.18"/>
    <s v="C.O.D."/>
    <n v="38"/>
    <n v="80"/>
    <n v="20"/>
    <n v="20"/>
    <n v="0"/>
    <n v="123.18"/>
    <n v="20"/>
    <s v="Tue"/>
    <x v="1"/>
  </r>
  <r>
    <s v="A00605"/>
    <s v="East"/>
    <s v="Ling"/>
    <s v="Repair"/>
    <m/>
    <d v="2021-04-13T00:00:00"/>
    <d v="2021-05-17T00:00:00"/>
    <x v="0"/>
    <m/>
    <m/>
    <n v="1"/>
    <n v="464.4"/>
    <s v="Credit"/>
    <n v="34"/>
    <n v="140"/>
    <n v="140"/>
    <n v="140"/>
    <n v="464.4"/>
    <n v="604.4"/>
    <n v="604.4"/>
    <s v="Tue"/>
    <x v="5"/>
  </r>
  <r>
    <s v="A00606"/>
    <s v="Central"/>
    <s v="Cartier"/>
    <s v="Assess"/>
    <m/>
    <d v="2021-04-13T00:00:00"/>
    <d v="2021-06-15T00:00:00"/>
    <x v="1"/>
    <m/>
    <m/>
    <n v="1"/>
    <n v="406.65719999999999"/>
    <s v="C.O.D."/>
    <n v="63"/>
    <n v="80"/>
    <n v="80"/>
    <n v="80"/>
    <n v="406.65719999999999"/>
    <n v="486.65719999999999"/>
    <n v="486.65719999999999"/>
    <s v="Tue"/>
    <x v="0"/>
  </r>
  <r>
    <s v="A00607"/>
    <s v="Northwest"/>
    <s v="Cartier"/>
    <s v="Replace"/>
    <m/>
    <d v="2021-04-14T00:00:00"/>
    <d v="2021-04-23T00:00:00"/>
    <x v="1"/>
    <m/>
    <m/>
    <n v="0.5"/>
    <n v="21.33"/>
    <s v="Account"/>
    <n v="9"/>
    <n v="80"/>
    <n v="40"/>
    <n v="40"/>
    <n v="21.33"/>
    <n v="61.33"/>
    <n v="61.33"/>
    <s v="Wed"/>
    <x v="1"/>
  </r>
  <r>
    <s v="A00608"/>
    <s v="West"/>
    <s v="Khan"/>
    <s v="Repair"/>
    <m/>
    <d v="2021-04-14T00:00:00"/>
    <d v="2021-04-26T00:00:00"/>
    <x v="1"/>
    <m/>
    <m/>
    <n v="1.5"/>
    <n v="15.15"/>
    <s v="Account"/>
    <n v="12"/>
    <n v="80"/>
    <n v="120"/>
    <n v="120"/>
    <n v="15.15"/>
    <n v="135.15"/>
    <n v="135.15"/>
    <s v="Wed"/>
    <x v="5"/>
  </r>
  <r>
    <s v="A00609"/>
    <s v="Southeast"/>
    <s v="Khan"/>
    <s v="Assess"/>
    <s v="Yes"/>
    <d v="2021-04-14T00:00:00"/>
    <d v="2021-04-27T00:00:00"/>
    <x v="1"/>
    <m/>
    <s v="Yes"/>
    <n v="0.25"/>
    <n v="96.045299999999997"/>
    <s v="C.O.D."/>
    <n v="13"/>
    <n v="80"/>
    <n v="20"/>
    <n v="20"/>
    <n v="0"/>
    <n v="116.0453"/>
    <n v="20"/>
    <s v="Wed"/>
    <x v="0"/>
  </r>
  <r>
    <s v="A00610"/>
    <s v="Northwest"/>
    <s v="Khan"/>
    <s v="Deliver"/>
    <s v="Yes"/>
    <d v="2021-04-14T00:00:00"/>
    <d v="2021-04-27T00:00:00"/>
    <x v="1"/>
    <m/>
    <m/>
    <n v="0.25"/>
    <n v="127.40130000000001"/>
    <s v="C.O.D."/>
    <n v="13"/>
    <n v="80"/>
    <n v="20"/>
    <n v="20"/>
    <n v="127.40130000000001"/>
    <n v="147.40129999999999"/>
    <n v="147.40129999999999"/>
    <s v="Wed"/>
    <x v="0"/>
  </r>
  <r>
    <s v="A00611"/>
    <s v="South"/>
    <s v="Lopez"/>
    <s v="Replace"/>
    <m/>
    <d v="2021-04-14T00:00:00"/>
    <d v="2021-05-05T00:00:00"/>
    <x v="1"/>
    <m/>
    <m/>
    <n v="0.5"/>
    <n v="95.471999999999994"/>
    <s v="P.O."/>
    <n v="21"/>
    <n v="80"/>
    <n v="40"/>
    <n v="40"/>
    <n v="95.471999999999994"/>
    <n v="135.47199999999998"/>
    <n v="135.47199999999998"/>
    <s v="Wed"/>
    <x v="3"/>
  </r>
  <r>
    <s v="A00612"/>
    <s v="Central"/>
    <s v="Cartier"/>
    <s v="Assess"/>
    <s v="Yes"/>
    <d v="2021-04-14T00:00:00"/>
    <d v="2021-05-05T00:00:00"/>
    <x v="1"/>
    <m/>
    <m/>
    <n v="0.25"/>
    <n v="55.648400000000002"/>
    <s v="Account"/>
    <n v="21"/>
    <n v="80"/>
    <n v="20"/>
    <n v="20"/>
    <n v="55.648400000000002"/>
    <n v="75.648400000000009"/>
    <n v="75.648400000000009"/>
    <s v="Wed"/>
    <x v="3"/>
  </r>
  <r>
    <s v="A00613"/>
    <s v="West"/>
    <s v="Khan"/>
    <s v="Assess"/>
    <s v="Yes"/>
    <d v="2021-04-14T00:00:00"/>
    <d v="2021-05-06T00:00:00"/>
    <x v="1"/>
    <m/>
    <s v="Yes"/>
    <n v="0.5"/>
    <n v="22.3"/>
    <s v="C.O.D."/>
    <n v="22"/>
    <n v="80"/>
    <n v="40"/>
    <n v="40"/>
    <n v="0"/>
    <n v="62.3"/>
    <n v="40"/>
    <s v="Wed"/>
    <x v="2"/>
  </r>
  <r>
    <s v="A00614"/>
    <s v="Northwest"/>
    <s v="Khan"/>
    <s v="Assess"/>
    <m/>
    <d v="2021-04-14T00:00:00"/>
    <d v="2021-05-12T00:00:00"/>
    <x v="1"/>
    <m/>
    <m/>
    <n v="0.5"/>
    <n v="148.095"/>
    <s v="Account"/>
    <n v="28"/>
    <n v="80"/>
    <n v="40"/>
    <n v="40"/>
    <n v="148.095"/>
    <n v="188.095"/>
    <n v="188.095"/>
    <s v="Wed"/>
    <x v="3"/>
  </r>
  <r>
    <s v="A00615"/>
    <s v="South"/>
    <s v="Burton"/>
    <s v="Deliver"/>
    <m/>
    <d v="2021-04-14T00:00:00"/>
    <d v="2021-05-17T00:00:00"/>
    <x v="1"/>
    <m/>
    <m/>
    <n v="0.25"/>
    <n v="18"/>
    <s v="P.O."/>
    <n v="33"/>
    <n v="80"/>
    <n v="20"/>
    <n v="20"/>
    <n v="18"/>
    <n v="38"/>
    <n v="38"/>
    <s v="Wed"/>
    <x v="5"/>
  </r>
  <r>
    <s v="A00616"/>
    <s v="Northwest"/>
    <s v="Cartier"/>
    <s v="Assess"/>
    <s v="Yes"/>
    <d v="2021-04-14T00:00:00"/>
    <d v="2021-05-17T00:00:00"/>
    <x v="1"/>
    <m/>
    <s v="Yes"/>
    <n v="0.25"/>
    <n v="54.180599999999998"/>
    <s v="C.O.D."/>
    <n v="33"/>
    <n v="80"/>
    <n v="20"/>
    <n v="20"/>
    <n v="0"/>
    <n v="74.180599999999998"/>
    <n v="20"/>
    <s v="Wed"/>
    <x v="5"/>
  </r>
  <r>
    <s v="A00617"/>
    <s v="West"/>
    <s v="Khan"/>
    <s v="Replace"/>
    <m/>
    <d v="2021-04-14T00:00:00"/>
    <d v="2021-05-31T00:00:00"/>
    <x v="0"/>
    <m/>
    <m/>
    <n v="0.75"/>
    <n v="197.9443"/>
    <s v="C.O.D."/>
    <n v="47"/>
    <n v="140"/>
    <n v="105"/>
    <n v="105"/>
    <n v="197.9443"/>
    <n v="302.9443"/>
    <n v="302.9443"/>
    <s v="Wed"/>
    <x v="5"/>
  </r>
  <r>
    <s v="A00618"/>
    <s v="Southeast"/>
    <s v="Burton"/>
    <s v="Deliver"/>
    <m/>
    <d v="2021-04-14T00:00:00"/>
    <d v="2021-06-17T00:00:00"/>
    <x v="1"/>
    <s v="Yes"/>
    <s v="Yes"/>
    <n v="0.25"/>
    <n v="111.91240000000001"/>
    <s v="Warranty"/>
    <n v="64"/>
    <n v="80"/>
    <n v="20"/>
    <n v="0"/>
    <n v="0"/>
    <n v="131.91239999999999"/>
    <n v="0"/>
    <s v="Wed"/>
    <x v="2"/>
  </r>
  <r>
    <s v="A00619"/>
    <s v="North"/>
    <s v="Ling"/>
    <s v="Deliver"/>
    <m/>
    <d v="2021-04-15T00:00:00"/>
    <d v="2021-04-29T00:00:00"/>
    <x v="1"/>
    <m/>
    <m/>
    <n v="0.25"/>
    <n v="118.0681"/>
    <s v="Account"/>
    <n v="14"/>
    <n v="80"/>
    <n v="20"/>
    <n v="20"/>
    <n v="118.0681"/>
    <n v="138.06810000000002"/>
    <n v="138.06810000000002"/>
    <s v="Thu"/>
    <x v="2"/>
  </r>
  <r>
    <s v="A00620"/>
    <s v="South"/>
    <s v="Lopez"/>
    <s v="Replace"/>
    <m/>
    <d v="2021-04-15T00:00:00"/>
    <d v="2021-04-27T00:00:00"/>
    <x v="1"/>
    <m/>
    <m/>
    <n v="0.5"/>
    <n v="48.75"/>
    <s v="Account"/>
    <n v="12"/>
    <n v="80"/>
    <n v="40"/>
    <n v="40"/>
    <n v="48.75"/>
    <n v="88.75"/>
    <n v="88.75"/>
    <s v="Thu"/>
    <x v="0"/>
  </r>
  <r>
    <s v="A00621"/>
    <s v="North"/>
    <s v="Ling"/>
    <s v="Assess"/>
    <m/>
    <d v="2021-04-15T00:00:00"/>
    <d v="2021-04-27T00:00:00"/>
    <x v="1"/>
    <s v="Yes"/>
    <s v="Yes"/>
    <n v="0.25"/>
    <n v="144"/>
    <s v="Warranty"/>
    <n v="12"/>
    <n v="80"/>
    <n v="20"/>
    <n v="0"/>
    <n v="0"/>
    <n v="164"/>
    <n v="0"/>
    <s v="Thu"/>
    <x v="0"/>
  </r>
  <r>
    <s v="A00622"/>
    <s v="Southeast"/>
    <s v="Khan"/>
    <s v="Deliver"/>
    <m/>
    <d v="2021-04-15T00:00:00"/>
    <d v="2021-05-06T00:00:00"/>
    <x v="1"/>
    <m/>
    <s v="Yes"/>
    <n v="0.25"/>
    <n v="50.603299999999997"/>
    <s v="C.O.D."/>
    <n v="21"/>
    <n v="80"/>
    <n v="20"/>
    <n v="20"/>
    <n v="0"/>
    <n v="70.60329999999999"/>
    <n v="20"/>
    <s v="Thu"/>
    <x v="2"/>
  </r>
  <r>
    <s v="A00623"/>
    <s v="Northwest"/>
    <s v="Burton"/>
    <s v="Deliver"/>
    <m/>
    <d v="2021-04-15T00:00:00"/>
    <d v="2021-05-07T00:00:00"/>
    <x v="1"/>
    <s v="Yes"/>
    <s v="Yes"/>
    <n v="0.25"/>
    <n v="90.278800000000004"/>
    <s v="Warranty"/>
    <n v="22"/>
    <n v="80"/>
    <n v="20"/>
    <n v="0"/>
    <n v="0"/>
    <n v="110.2788"/>
    <n v="0"/>
    <s v="Thu"/>
    <x v="1"/>
  </r>
  <r>
    <s v="A00624"/>
    <s v="Central"/>
    <s v="Cartier"/>
    <s v="Replace"/>
    <s v="Yes"/>
    <d v="2021-04-15T00:00:00"/>
    <d v="2021-05-06T00:00:00"/>
    <x v="1"/>
    <m/>
    <m/>
    <n v="0.5"/>
    <n v="25"/>
    <s v="C.O.D."/>
    <n v="21"/>
    <n v="80"/>
    <n v="40"/>
    <n v="40"/>
    <n v="25"/>
    <n v="65"/>
    <n v="65"/>
    <s v="Thu"/>
    <x v="2"/>
  </r>
  <r>
    <s v="A00625"/>
    <s v="Southeast"/>
    <s v="Burton"/>
    <s v="Deliver"/>
    <m/>
    <d v="2021-04-15T00:00:00"/>
    <d v="2021-05-15T00:00:00"/>
    <x v="1"/>
    <m/>
    <m/>
    <n v="0.25"/>
    <n v="34.08"/>
    <s v="P.O."/>
    <n v="30"/>
    <n v="80"/>
    <n v="20"/>
    <n v="20"/>
    <n v="34.08"/>
    <n v="54.08"/>
    <n v="54.08"/>
    <s v="Thu"/>
    <x v="4"/>
  </r>
  <r>
    <s v="A00626"/>
    <s v="Northwest"/>
    <s v="Cartier"/>
    <s v="Assess"/>
    <m/>
    <d v="2021-04-15T00:00:00"/>
    <d v="2021-05-17T00:00:00"/>
    <x v="1"/>
    <m/>
    <m/>
    <n v="0.25"/>
    <n v="146.75530000000001"/>
    <s v="P.O."/>
    <n v="32"/>
    <n v="80"/>
    <n v="20"/>
    <n v="20"/>
    <n v="146.75530000000001"/>
    <n v="166.75530000000001"/>
    <n v="166.75530000000001"/>
    <s v="Thu"/>
    <x v="5"/>
  </r>
  <r>
    <s v="A00627"/>
    <s v="Northwest"/>
    <s v="Cartier"/>
    <s v="Install"/>
    <m/>
    <d v="2021-04-15T00:00:00"/>
    <d v="2021-05-20T00:00:00"/>
    <x v="1"/>
    <s v="Yes"/>
    <s v="Yes"/>
    <n v="1.25"/>
    <n v="221.43"/>
    <s v="Warranty"/>
    <n v="35"/>
    <n v="80"/>
    <n v="100"/>
    <n v="0"/>
    <n v="0"/>
    <n v="321.43"/>
    <n v="0"/>
    <s v="Thu"/>
    <x v="2"/>
  </r>
  <r>
    <s v="A00628"/>
    <s v="Northwest"/>
    <s v="Cartier"/>
    <s v="Assess"/>
    <m/>
    <d v="2021-04-15T00:00:00"/>
    <d v="2021-05-26T00:00:00"/>
    <x v="1"/>
    <m/>
    <s v="Yes"/>
    <n v="1"/>
    <n v="137.1969"/>
    <s v="C.O.D."/>
    <n v="41"/>
    <n v="80"/>
    <n v="80"/>
    <n v="80"/>
    <n v="0"/>
    <n v="217.1969"/>
    <n v="80"/>
    <s v="Thu"/>
    <x v="3"/>
  </r>
  <r>
    <s v="A00629"/>
    <s v="Central"/>
    <s v="Khan"/>
    <s v="Install"/>
    <s v="Yes"/>
    <d v="2021-04-15T00:00:00"/>
    <d v="2021-06-14T00:00:00"/>
    <x v="1"/>
    <m/>
    <m/>
    <n v="2.5"/>
    <n v="69.033299999999997"/>
    <s v="C.O.D."/>
    <n v="60"/>
    <n v="80"/>
    <n v="200"/>
    <n v="200"/>
    <n v="69.033299999999997"/>
    <n v="269.0333"/>
    <n v="269.0333"/>
    <s v="Thu"/>
    <x v="5"/>
  </r>
  <r>
    <s v="A00630"/>
    <s v="Northeast"/>
    <s v="Ling"/>
    <s v="Assess"/>
    <m/>
    <d v="2021-04-15T00:00:00"/>
    <d v="2021-06-17T00:00:00"/>
    <x v="0"/>
    <m/>
    <m/>
    <n v="0.25"/>
    <n v="54"/>
    <s v="Credit"/>
    <n v="63"/>
    <n v="140"/>
    <n v="35"/>
    <n v="35"/>
    <n v="54"/>
    <n v="89"/>
    <n v="89"/>
    <s v="Thu"/>
    <x v="2"/>
  </r>
  <r>
    <s v="A00631"/>
    <s v="Southeast"/>
    <s v="Khan"/>
    <s v="Deliver"/>
    <m/>
    <d v="2021-04-17T00:00:00"/>
    <d v="2021-05-08T00:00:00"/>
    <x v="1"/>
    <m/>
    <s v="Yes"/>
    <n v="0.25"/>
    <n v="75.180800000000005"/>
    <s v="C.O.D."/>
    <n v="21"/>
    <n v="80"/>
    <n v="20"/>
    <n v="20"/>
    <n v="0"/>
    <n v="95.180800000000005"/>
    <n v="20"/>
    <s v="Sat"/>
    <x v="4"/>
  </r>
  <r>
    <s v="A00632"/>
    <s v="North"/>
    <s v="Ling"/>
    <s v="Assess"/>
    <s v="Yes"/>
    <d v="2021-04-17T00:00:00"/>
    <d v="2021-05-10T00:00:00"/>
    <x v="0"/>
    <m/>
    <m/>
    <n v="0.75"/>
    <n v="262.11"/>
    <s v="Account"/>
    <n v="23"/>
    <n v="140"/>
    <n v="105"/>
    <n v="105"/>
    <n v="262.11"/>
    <n v="367.11"/>
    <n v="367.11"/>
    <s v="Sat"/>
    <x v="5"/>
  </r>
  <r>
    <s v="A00633"/>
    <s v="Northeast"/>
    <s v="Ling"/>
    <s v="Deliver"/>
    <m/>
    <d v="2021-04-19T00:00:00"/>
    <d v="2021-05-01T00:00:00"/>
    <x v="1"/>
    <m/>
    <m/>
    <n v="0.25"/>
    <n v="61.259"/>
    <s v="C.O.D."/>
    <n v="12"/>
    <n v="80"/>
    <n v="20"/>
    <n v="20"/>
    <n v="61.259"/>
    <n v="81.259"/>
    <n v="81.259"/>
    <s v="Mon"/>
    <x v="4"/>
  </r>
  <r>
    <s v="A00634"/>
    <s v="Southeast"/>
    <s v="Cartier"/>
    <s v="Repair"/>
    <m/>
    <d v="2021-04-19T00:00:00"/>
    <d v="2021-05-01T00:00:00"/>
    <x v="1"/>
    <m/>
    <s v="Yes"/>
    <n v="1"/>
    <n v="197.5849"/>
    <s v="C.O.D."/>
    <n v="12"/>
    <n v="80"/>
    <n v="80"/>
    <n v="80"/>
    <n v="0"/>
    <n v="277.5849"/>
    <n v="80"/>
    <s v="Mon"/>
    <x v="4"/>
  </r>
  <r>
    <s v="A00635"/>
    <s v="North"/>
    <s v="Ling"/>
    <s v="Deliver"/>
    <m/>
    <d v="2021-04-19T00:00:00"/>
    <d v="2021-04-27T00:00:00"/>
    <x v="0"/>
    <m/>
    <m/>
    <n v="0.25"/>
    <n v="158.9538"/>
    <s v="Account"/>
    <n v="8"/>
    <n v="140"/>
    <n v="35"/>
    <n v="35"/>
    <n v="158.9538"/>
    <n v="193.9538"/>
    <n v="193.9538"/>
    <s v="Mon"/>
    <x v="0"/>
  </r>
  <r>
    <s v="A00636"/>
    <s v="South"/>
    <s v="Lopez"/>
    <s v="Replace"/>
    <m/>
    <d v="2021-04-19T00:00:00"/>
    <d v="2021-04-28T00:00:00"/>
    <x v="1"/>
    <m/>
    <m/>
    <n v="0.75"/>
    <n v="15.430999999999999"/>
    <s v="Account"/>
    <n v="9"/>
    <n v="80"/>
    <n v="60"/>
    <n v="60"/>
    <n v="15.430999999999999"/>
    <n v="75.430999999999997"/>
    <n v="75.430999999999997"/>
    <s v="Mon"/>
    <x v="3"/>
  </r>
  <r>
    <s v="A00637"/>
    <s v="Central"/>
    <s v="Cartier"/>
    <s v="Deliver"/>
    <s v="Yes"/>
    <d v="2021-04-19T00:00:00"/>
    <d v="2021-05-06T00:00:00"/>
    <x v="1"/>
    <m/>
    <m/>
    <n v="0.25"/>
    <n v="72.350099999999998"/>
    <s v="C.O.D."/>
    <n v="17"/>
    <n v="80"/>
    <n v="20"/>
    <n v="20"/>
    <n v="72.350099999999998"/>
    <n v="92.350099999999998"/>
    <n v="92.350099999999998"/>
    <s v="Mon"/>
    <x v="2"/>
  </r>
  <r>
    <s v="A00638"/>
    <s v="Northwest"/>
    <s v="Khan"/>
    <s v="Replace"/>
    <m/>
    <d v="2021-04-19T00:00:00"/>
    <d v="2021-05-12T00:00:00"/>
    <x v="1"/>
    <m/>
    <m/>
    <n v="0.5"/>
    <n v="7.3079999999999998"/>
    <s v="C.O.D."/>
    <n v="23"/>
    <n v="80"/>
    <n v="40"/>
    <n v="40"/>
    <n v="7.3079999999999998"/>
    <n v="47.308"/>
    <n v="47.308"/>
    <s v="Mon"/>
    <x v="3"/>
  </r>
  <r>
    <s v="A00639"/>
    <s v="Central"/>
    <s v="Khan"/>
    <s v="Deliver"/>
    <m/>
    <d v="2021-04-19T00:00:00"/>
    <d v="2021-05-21T00:00:00"/>
    <x v="1"/>
    <m/>
    <m/>
    <n v="0.25"/>
    <n v="120"/>
    <s v="C.O.D."/>
    <n v="32"/>
    <n v="80"/>
    <n v="20"/>
    <n v="20"/>
    <n v="120"/>
    <n v="140"/>
    <n v="140"/>
    <s v="Mon"/>
    <x v="1"/>
  </r>
  <r>
    <s v="A00640"/>
    <s v="Southeast"/>
    <s v="Burton"/>
    <s v="Assess"/>
    <m/>
    <d v="2021-04-19T00:00:00"/>
    <d v="2021-05-17T00:00:00"/>
    <x v="0"/>
    <m/>
    <m/>
    <n v="0.5"/>
    <n v="173.29900000000001"/>
    <s v="C.O.D."/>
    <n v="28"/>
    <n v="140"/>
    <n v="70"/>
    <n v="70"/>
    <n v="173.29900000000001"/>
    <n v="243.29900000000001"/>
    <n v="243.29900000000001"/>
    <s v="Mon"/>
    <x v="5"/>
  </r>
  <r>
    <s v="A00641"/>
    <s v="North"/>
    <s v="Ling"/>
    <s v="Assess"/>
    <m/>
    <d v="2021-04-19T00:00:00"/>
    <d v="2021-05-25T00:00:00"/>
    <x v="1"/>
    <m/>
    <m/>
    <n v="0.25"/>
    <n v="24.63"/>
    <s v="C.O.D."/>
    <n v="36"/>
    <n v="80"/>
    <n v="20"/>
    <n v="20"/>
    <n v="24.63"/>
    <n v="44.629999999999995"/>
    <n v="44.629999999999995"/>
    <s v="Mon"/>
    <x v="0"/>
  </r>
  <r>
    <s v="A00642"/>
    <s v="Southwest"/>
    <s v="Ling"/>
    <s v="Install"/>
    <s v="Yes"/>
    <d v="2021-04-19T00:00:00"/>
    <d v="2021-06-07T00:00:00"/>
    <x v="0"/>
    <m/>
    <s v="Yes"/>
    <n v="7.5"/>
    <n v="1514.7836"/>
    <s v="C.O.D."/>
    <n v="49"/>
    <n v="140"/>
    <n v="1050"/>
    <n v="1050"/>
    <n v="0"/>
    <n v="2564.7835999999998"/>
    <n v="1050"/>
    <s v="Mon"/>
    <x v="5"/>
  </r>
  <r>
    <s v="A00643"/>
    <s v="North"/>
    <s v="Ling"/>
    <s v="Replace"/>
    <m/>
    <d v="2021-04-19T00:00:00"/>
    <d v="2021-06-30T00:00:00"/>
    <x v="0"/>
    <m/>
    <m/>
    <n v="0.75"/>
    <n v="106.65"/>
    <s v="C.O.D."/>
    <n v="72"/>
    <n v="140"/>
    <n v="105"/>
    <n v="105"/>
    <n v="106.65"/>
    <n v="211.65"/>
    <n v="211.65"/>
    <s v="Mon"/>
    <x v="3"/>
  </r>
  <r>
    <s v="A00644"/>
    <s v="Southeast"/>
    <s v="Cartier"/>
    <s v="Repair"/>
    <m/>
    <d v="2021-04-19T00:00:00"/>
    <m/>
    <x v="0"/>
    <m/>
    <m/>
    <m/>
    <n v="427.83109999999999"/>
    <s v="C.O.D."/>
    <s v=""/>
    <n v="140"/>
    <n v="0"/>
    <n v="0"/>
    <n v="427.83109999999999"/>
    <n v="427.83109999999999"/>
    <n v="427.83109999999999"/>
    <s v="Mon"/>
    <x v="4"/>
  </r>
  <r>
    <s v="A00645"/>
    <s v="Northwest"/>
    <s v="Khan"/>
    <s v="Assess"/>
    <m/>
    <d v="2021-04-20T00:00:00"/>
    <d v="2021-05-11T00:00:00"/>
    <x v="1"/>
    <m/>
    <m/>
    <n v="0.25"/>
    <n v="84.700599999999994"/>
    <s v="C.O.D."/>
    <n v="21"/>
    <n v="80"/>
    <n v="20"/>
    <n v="20"/>
    <n v="84.700599999999994"/>
    <n v="104.70059999999999"/>
    <n v="104.70059999999999"/>
    <s v="Tue"/>
    <x v="0"/>
  </r>
  <r>
    <s v="A00646"/>
    <s v="Southeast"/>
    <s v="Burton"/>
    <s v="Assess"/>
    <m/>
    <d v="2021-04-20T00:00:00"/>
    <d v="2021-05-10T00:00:00"/>
    <x v="1"/>
    <m/>
    <m/>
    <n v="0.25"/>
    <n v="106.5408"/>
    <s v="C.O.D."/>
    <n v="20"/>
    <n v="80"/>
    <n v="20"/>
    <n v="20"/>
    <n v="106.5408"/>
    <n v="126.5408"/>
    <n v="126.5408"/>
    <s v="Tue"/>
    <x v="5"/>
  </r>
  <r>
    <s v="A00647"/>
    <s v="Central"/>
    <s v="Khan"/>
    <s v="Deliver"/>
    <m/>
    <d v="2021-04-20T00:00:00"/>
    <d v="2021-05-13T00:00:00"/>
    <x v="1"/>
    <m/>
    <m/>
    <n v="0.25"/>
    <n v="108.69070000000001"/>
    <s v="C.O.D."/>
    <n v="23"/>
    <n v="80"/>
    <n v="20"/>
    <n v="20"/>
    <n v="108.69070000000001"/>
    <n v="128.69069999999999"/>
    <n v="128.69069999999999"/>
    <s v="Tue"/>
    <x v="2"/>
  </r>
  <r>
    <s v="A00648"/>
    <s v="Central"/>
    <s v="Khan"/>
    <s v="Replace"/>
    <m/>
    <d v="2021-04-20T00:00:00"/>
    <d v="2021-05-22T00:00:00"/>
    <x v="1"/>
    <m/>
    <m/>
    <n v="1.25"/>
    <n v="405.55250000000001"/>
    <s v="C.O.D."/>
    <n v="32"/>
    <n v="80"/>
    <n v="100"/>
    <n v="100"/>
    <n v="405.55250000000001"/>
    <n v="505.55250000000001"/>
    <n v="505.55250000000001"/>
    <s v="Tue"/>
    <x v="4"/>
  </r>
  <r>
    <s v="A00649"/>
    <s v="North"/>
    <s v="Ling"/>
    <s v="Deliver"/>
    <m/>
    <d v="2021-04-20T00:00:00"/>
    <d v="2021-05-26T00:00:00"/>
    <x v="0"/>
    <m/>
    <m/>
    <n v="0.25"/>
    <n v="240"/>
    <s v="Account"/>
    <n v="36"/>
    <n v="140"/>
    <n v="35"/>
    <n v="35"/>
    <n v="240"/>
    <n v="275"/>
    <n v="275"/>
    <s v="Tue"/>
    <x v="3"/>
  </r>
  <r>
    <s v="A00650"/>
    <s v="Northwest"/>
    <s v="Burton"/>
    <s v="Assess"/>
    <m/>
    <d v="2021-04-20T00:00:00"/>
    <d v="2021-05-31T00:00:00"/>
    <x v="0"/>
    <m/>
    <m/>
    <n v="1"/>
    <n v="641.77440000000001"/>
    <s v="C.O.D."/>
    <n v="41"/>
    <n v="140"/>
    <n v="140"/>
    <n v="140"/>
    <n v="641.77440000000001"/>
    <n v="781.77440000000001"/>
    <n v="781.77440000000001"/>
    <s v="Tue"/>
    <x v="5"/>
  </r>
  <r>
    <s v="A00651"/>
    <s v="Southeast"/>
    <s v="Cartier"/>
    <s v="Replace"/>
    <m/>
    <d v="2021-04-20T00:00:00"/>
    <d v="2021-06-29T00:00:00"/>
    <x v="1"/>
    <m/>
    <m/>
    <n v="1"/>
    <n v="89.452399999999997"/>
    <s v="C.O.D."/>
    <n v="70"/>
    <n v="80"/>
    <n v="80"/>
    <n v="80"/>
    <n v="89.452399999999997"/>
    <n v="169.45240000000001"/>
    <n v="169.45240000000001"/>
    <s v="Tue"/>
    <x v="0"/>
  </r>
  <r>
    <s v="A00652"/>
    <s v="East"/>
    <s v="Ling"/>
    <s v="Deliver"/>
    <m/>
    <d v="2021-04-20T00:00:00"/>
    <d v="2021-07-05T00:00:00"/>
    <x v="1"/>
    <m/>
    <m/>
    <n v="0.25"/>
    <n v="2"/>
    <s v="C.O.D."/>
    <n v="76"/>
    <n v="80"/>
    <n v="20"/>
    <n v="20"/>
    <n v="2"/>
    <n v="22"/>
    <n v="22"/>
    <s v="Tue"/>
    <x v="5"/>
  </r>
  <r>
    <s v="A00653"/>
    <s v="South"/>
    <s v="Cartier"/>
    <s v="Assess"/>
    <m/>
    <d v="2021-04-21T00:00:00"/>
    <d v="2021-05-04T00:00:00"/>
    <x v="1"/>
    <s v="Yes"/>
    <s v="Yes"/>
    <n v="0.25"/>
    <n v="248.09129999999999"/>
    <s v="Warranty"/>
    <n v="13"/>
    <n v="80"/>
    <n v="20"/>
    <n v="0"/>
    <n v="0"/>
    <n v="268.09129999999999"/>
    <n v="0"/>
    <s v="Wed"/>
    <x v="0"/>
  </r>
  <r>
    <s v="A00654"/>
    <s v="East"/>
    <s v="Ling"/>
    <s v="Assess"/>
    <m/>
    <d v="2021-04-21T00:00:00"/>
    <d v="2021-05-05T00:00:00"/>
    <x v="0"/>
    <m/>
    <m/>
    <n v="0.25"/>
    <n v="180"/>
    <s v="Account"/>
    <n v="14"/>
    <n v="140"/>
    <n v="35"/>
    <n v="35"/>
    <n v="180"/>
    <n v="215"/>
    <n v="215"/>
    <s v="Wed"/>
    <x v="3"/>
  </r>
  <r>
    <s v="A00655"/>
    <s v="Southeast"/>
    <s v="Khan"/>
    <s v="Deliver"/>
    <m/>
    <d v="2021-04-21T00:00:00"/>
    <d v="2021-06-14T00:00:00"/>
    <x v="1"/>
    <m/>
    <m/>
    <n v="0.25"/>
    <n v="45.944899999999997"/>
    <s v="C.O.D."/>
    <n v="54"/>
    <n v="80"/>
    <n v="20"/>
    <n v="20"/>
    <n v="45.944899999999997"/>
    <n v="65.94489999999999"/>
    <n v="65.94489999999999"/>
    <s v="Wed"/>
    <x v="5"/>
  </r>
  <r>
    <s v="A00656"/>
    <s v="Southeast"/>
    <s v="Burton"/>
    <s v="Assess"/>
    <m/>
    <d v="2021-04-21T00:00:00"/>
    <d v="2021-06-17T00:00:00"/>
    <x v="0"/>
    <m/>
    <s v="Yes"/>
    <n v="0.25"/>
    <n v="125.76"/>
    <s v="C.O.D."/>
    <n v="57"/>
    <n v="140"/>
    <n v="35"/>
    <n v="35"/>
    <n v="0"/>
    <n v="160.76"/>
    <n v="35"/>
    <s v="Wed"/>
    <x v="2"/>
  </r>
  <r>
    <s v="A00657"/>
    <s v="Southeast"/>
    <s v="Cartier"/>
    <s v="Assess"/>
    <m/>
    <d v="2021-04-21T00:00:00"/>
    <d v="2021-07-05T00:00:00"/>
    <x v="0"/>
    <m/>
    <m/>
    <n v="0.25"/>
    <n v="92.4375"/>
    <s v="C.O.D."/>
    <n v="75"/>
    <n v="140"/>
    <n v="35"/>
    <n v="35"/>
    <n v="92.4375"/>
    <n v="127.4375"/>
    <n v="127.4375"/>
    <s v="Wed"/>
    <x v="5"/>
  </r>
  <r>
    <s v="A00658"/>
    <s v="South"/>
    <s v="Burton"/>
    <s v="Replace"/>
    <m/>
    <d v="2021-04-21T00:00:00"/>
    <d v="2021-07-05T00:00:00"/>
    <x v="0"/>
    <m/>
    <m/>
    <n v="1"/>
    <n v="183.5419"/>
    <s v="Account"/>
    <n v="75"/>
    <n v="140"/>
    <n v="140"/>
    <n v="140"/>
    <n v="183.5419"/>
    <n v="323.5419"/>
    <n v="323.5419"/>
    <s v="Wed"/>
    <x v="5"/>
  </r>
  <r>
    <s v="A00659"/>
    <s v="South"/>
    <s v="Burton"/>
    <s v="Replace"/>
    <m/>
    <d v="2021-04-21T00:00:00"/>
    <d v="2021-07-05T00:00:00"/>
    <x v="0"/>
    <m/>
    <s v="Yes"/>
    <n v="1"/>
    <n v="244.7225"/>
    <s v="C.O.D."/>
    <n v="75"/>
    <n v="140"/>
    <n v="140"/>
    <n v="140"/>
    <n v="0"/>
    <n v="384.72249999999997"/>
    <n v="140"/>
    <s v="Wed"/>
    <x v="5"/>
  </r>
  <r>
    <s v="A00660"/>
    <s v="South"/>
    <s v="Burton"/>
    <s v="Replace"/>
    <m/>
    <d v="2021-04-21T00:00:00"/>
    <d v="2021-07-05T00:00:00"/>
    <x v="0"/>
    <m/>
    <m/>
    <n v="1"/>
    <n v="305.17189999999999"/>
    <s v="Account"/>
    <n v="75"/>
    <n v="140"/>
    <n v="140"/>
    <n v="140"/>
    <n v="305.17189999999999"/>
    <n v="445.17189999999999"/>
    <n v="445.17189999999999"/>
    <s v="Wed"/>
    <x v="5"/>
  </r>
  <r>
    <s v="A00661"/>
    <s v="South"/>
    <s v="Burton"/>
    <s v="Assess"/>
    <m/>
    <d v="2021-04-21T00:00:00"/>
    <d v="2021-07-05T00:00:00"/>
    <x v="0"/>
    <s v="Yes"/>
    <s v="Yes"/>
    <n v="0.5"/>
    <n v="747.10739999999998"/>
    <s v="Warranty"/>
    <n v="75"/>
    <n v="140"/>
    <n v="70"/>
    <n v="0"/>
    <n v="0"/>
    <n v="817.10739999999998"/>
    <n v="0"/>
    <s v="Wed"/>
    <x v="5"/>
  </r>
  <r>
    <s v="A00662"/>
    <s v="South"/>
    <s v="Burton"/>
    <s v="Install"/>
    <m/>
    <d v="2021-04-21T00:00:00"/>
    <d v="2021-07-05T00:00:00"/>
    <x v="0"/>
    <m/>
    <s v="Yes"/>
    <n v="2.25"/>
    <n v="1499.3906999999999"/>
    <s v="C.O.D."/>
    <n v="75"/>
    <n v="140"/>
    <n v="315"/>
    <n v="315"/>
    <n v="0"/>
    <n v="1814.3906999999999"/>
    <n v="315"/>
    <s v="Wed"/>
    <x v="5"/>
  </r>
  <r>
    <s v="A00663"/>
    <s v="South"/>
    <s v="Burton"/>
    <s v="Deliver"/>
    <m/>
    <d v="2021-04-21T00:00:00"/>
    <d v="2021-07-06T00:00:00"/>
    <x v="1"/>
    <m/>
    <s v="Yes"/>
    <n v="0.25"/>
    <n v="119.18089999999999"/>
    <s v="C.O.D."/>
    <n v="76"/>
    <n v="80"/>
    <n v="20"/>
    <n v="20"/>
    <n v="0"/>
    <n v="139.18090000000001"/>
    <n v="20"/>
    <s v="Wed"/>
    <x v="0"/>
  </r>
  <r>
    <s v="A00664"/>
    <s v="South"/>
    <s v="Burton"/>
    <s v="Install"/>
    <m/>
    <d v="2021-04-21T00:00:00"/>
    <d v="2021-07-06T00:00:00"/>
    <x v="0"/>
    <m/>
    <s v="Yes"/>
    <n v="1"/>
    <n v="248.72819999999999"/>
    <s v="C.O.D."/>
    <n v="76"/>
    <n v="140"/>
    <n v="140"/>
    <n v="140"/>
    <n v="0"/>
    <n v="388.72820000000002"/>
    <n v="140"/>
    <s v="Wed"/>
    <x v="0"/>
  </r>
  <r>
    <s v="A00665"/>
    <s v="South"/>
    <s v="Burton"/>
    <s v="Replace"/>
    <m/>
    <d v="2021-04-21T00:00:00"/>
    <d v="2021-07-06T00:00:00"/>
    <x v="0"/>
    <s v="Yes"/>
    <s v="Yes"/>
    <n v="1.75"/>
    <n v="291.90300000000002"/>
    <s v="Warranty"/>
    <n v="76"/>
    <n v="140"/>
    <n v="245"/>
    <n v="0"/>
    <n v="0"/>
    <n v="536.90300000000002"/>
    <n v="0"/>
    <s v="Wed"/>
    <x v="0"/>
  </r>
  <r>
    <s v="A00666"/>
    <s v="South"/>
    <s v="Burton"/>
    <s v="Deliver"/>
    <m/>
    <d v="2021-04-21T00:00:00"/>
    <d v="2021-07-06T00:00:00"/>
    <x v="0"/>
    <m/>
    <s v="Yes"/>
    <n v="0.25"/>
    <n v="371.1669"/>
    <s v="C.O.D."/>
    <n v="76"/>
    <n v="140"/>
    <n v="35"/>
    <n v="35"/>
    <n v="0"/>
    <n v="406.1669"/>
    <n v="35"/>
    <s v="Wed"/>
    <x v="0"/>
  </r>
  <r>
    <s v="A00667"/>
    <s v="South"/>
    <s v="Burton"/>
    <s v="Replace"/>
    <m/>
    <d v="2021-04-21T00:00:00"/>
    <d v="2021-07-06T00:00:00"/>
    <x v="0"/>
    <m/>
    <s v="Yes"/>
    <n v="0.75"/>
    <n v="380.3526"/>
    <s v="C.O.D."/>
    <n v="76"/>
    <n v="140"/>
    <n v="105"/>
    <n v="105"/>
    <n v="0"/>
    <n v="485.3526"/>
    <n v="105"/>
    <s v="Wed"/>
    <x v="0"/>
  </r>
  <r>
    <s v="A00668"/>
    <s v="South"/>
    <s v="Burton"/>
    <s v="Repair"/>
    <m/>
    <d v="2021-04-21T00:00:00"/>
    <d v="2021-07-06T00:00:00"/>
    <x v="0"/>
    <m/>
    <s v="Yes"/>
    <n v="1"/>
    <n v="423.08440000000002"/>
    <s v="C.O.D."/>
    <n v="76"/>
    <n v="140"/>
    <n v="140"/>
    <n v="140"/>
    <n v="0"/>
    <n v="563.08439999999996"/>
    <n v="140"/>
    <s v="Wed"/>
    <x v="0"/>
  </r>
  <r>
    <s v="A00669"/>
    <s v="South"/>
    <s v="Burton"/>
    <s v="Install"/>
    <m/>
    <d v="2021-04-21T00:00:00"/>
    <d v="2021-07-06T00:00:00"/>
    <x v="0"/>
    <m/>
    <m/>
    <n v="1.75"/>
    <n v="395.08409999999998"/>
    <s v="Account"/>
    <n v="76"/>
    <n v="140"/>
    <n v="245"/>
    <n v="245"/>
    <n v="395.08409999999998"/>
    <n v="640.08410000000003"/>
    <n v="640.08410000000003"/>
    <s v="Wed"/>
    <x v="0"/>
  </r>
  <r>
    <s v="A00670"/>
    <s v="South"/>
    <s v="Burton"/>
    <s v="Assess"/>
    <m/>
    <d v="2021-04-21T00:00:00"/>
    <d v="2021-07-06T00:00:00"/>
    <x v="0"/>
    <s v="Yes"/>
    <s v="Yes"/>
    <n v="0.5"/>
    <n v="442.18970000000002"/>
    <s v="Warranty"/>
    <n v="76"/>
    <n v="140"/>
    <n v="70"/>
    <n v="0"/>
    <n v="0"/>
    <n v="512.18970000000002"/>
    <n v="0"/>
    <s v="Wed"/>
    <x v="0"/>
  </r>
  <r>
    <s v="A00671"/>
    <s v="North"/>
    <s v="Khan"/>
    <s v="Assess"/>
    <m/>
    <d v="2021-04-21T00:00:00"/>
    <d v="2021-07-12T00:00:00"/>
    <x v="0"/>
    <m/>
    <m/>
    <n v="0.25"/>
    <n v="54"/>
    <s v="P.O."/>
    <n v="82"/>
    <n v="140"/>
    <n v="35"/>
    <n v="35"/>
    <n v="54"/>
    <n v="89"/>
    <n v="89"/>
    <s v="Wed"/>
    <x v="5"/>
  </r>
  <r>
    <s v="A00672"/>
    <s v="North"/>
    <s v="Khan"/>
    <s v="Replace"/>
    <m/>
    <d v="2021-04-21T00:00:00"/>
    <d v="2021-07-12T00:00:00"/>
    <x v="0"/>
    <m/>
    <m/>
    <n v="0.5"/>
    <n v="61.993600000000001"/>
    <s v="C.O.D."/>
    <n v="82"/>
    <n v="140"/>
    <n v="70"/>
    <n v="70"/>
    <n v="61.993600000000001"/>
    <n v="131.99360000000001"/>
    <n v="131.99360000000001"/>
    <s v="Wed"/>
    <x v="5"/>
  </r>
  <r>
    <s v="A00673"/>
    <s v="North"/>
    <s v="Ling"/>
    <s v="Deliver"/>
    <m/>
    <d v="2021-04-21T00:00:00"/>
    <d v="2021-07-12T00:00:00"/>
    <x v="1"/>
    <m/>
    <m/>
    <n v="0.25"/>
    <n v="120"/>
    <s v="Account"/>
    <n v="82"/>
    <n v="80"/>
    <n v="20"/>
    <n v="20"/>
    <n v="120"/>
    <n v="140"/>
    <n v="140"/>
    <s v="Wed"/>
    <x v="5"/>
  </r>
  <r>
    <s v="A00674"/>
    <s v="South"/>
    <s v="Burton"/>
    <s v="Replace"/>
    <m/>
    <d v="2021-04-21T00:00:00"/>
    <d v="2021-07-12T00:00:00"/>
    <x v="0"/>
    <m/>
    <m/>
    <n v="0.5"/>
    <n v="122.3613"/>
    <s v="Account"/>
    <n v="82"/>
    <n v="140"/>
    <n v="70"/>
    <n v="70"/>
    <n v="122.3613"/>
    <n v="192.3613"/>
    <n v="192.3613"/>
    <s v="Wed"/>
    <x v="5"/>
  </r>
  <r>
    <s v="A00675"/>
    <s v="South"/>
    <s v="Burton"/>
    <s v="Assess"/>
    <m/>
    <d v="2021-04-21T00:00:00"/>
    <d v="2021-07-12T00:00:00"/>
    <x v="0"/>
    <m/>
    <m/>
    <n v="0.5"/>
    <n v="401.1669"/>
    <s v="Account"/>
    <n v="82"/>
    <n v="140"/>
    <n v="70"/>
    <n v="70"/>
    <n v="401.1669"/>
    <n v="471.1669"/>
    <n v="471.1669"/>
    <s v="Wed"/>
    <x v="5"/>
  </r>
  <r>
    <s v="A00676"/>
    <s v="North"/>
    <s v="Khan"/>
    <s v="Install"/>
    <m/>
    <d v="2021-04-21T00:00:00"/>
    <d v="2021-07-12T00:00:00"/>
    <x v="0"/>
    <m/>
    <m/>
    <n v="1"/>
    <n v="427.88080000000002"/>
    <s v="C.O.D."/>
    <n v="82"/>
    <n v="140"/>
    <n v="140"/>
    <n v="140"/>
    <n v="427.88080000000002"/>
    <n v="567.88080000000002"/>
    <n v="567.88080000000002"/>
    <s v="Wed"/>
    <x v="5"/>
  </r>
  <r>
    <s v="A00677"/>
    <s v="East"/>
    <s v="Ling"/>
    <s v="Assess"/>
    <s v="Yes"/>
    <d v="2021-04-21T00:00:00"/>
    <d v="2021-07-13T00:00:00"/>
    <x v="1"/>
    <m/>
    <m/>
    <n v="0.25"/>
    <n v="85.32"/>
    <s v="Account"/>
    <n v="83"/>
    <n v="80"/>
    <n v="20"/>
    <n v="20"/>
    <n v="85.32"/>
    <n v="105.32"/>
    <n v="105.32"/>
    <s v="Wed"/>
    <x v="0"/>
  </r>
  <r>
    <s v="A00678"/>
    <s v="West"/>
    <s v="Khan"/>
    <s v="Assess"/>
    <m/>
    <d v="2021-04-21T00:00:00"/>
    <d v="2021-07-13T00:00:00"/>
    <x v="0"/>
    <m/>
    <m/>
    <n v="0.5"/>
    <n v="107.4011"/>
    <s v="C.O.D."/>
    <n v="83"/>
    <n v="140"/>
    <n v="70"/>
    <n v="70"/>
    <n v="107.4011"/>
    <n v="177.40109999999999"/>
    <n v="177.40109999999999"/>
    <s v="Wed"/>
    <x v="0"/>
  </r>
  <r>
    <s v="A00679"/>
    <s v="South"/>
    <s v="Burton"/>
    <s v="Assess"/>
    <m/>
    <d v="2021-04-21T00:00:00"/>
    <d v="2021-07-13T00:00:00"/>
    <x v="0"/>
    <m/>
    <m/>
    <n v="0.25"/>
    <n v="108.36109999999999"/>
    <s v="Account"/>
    <n v="83"/>
    <n v="140"/>
    <n v="35"/>
    <n v="35"/>
    <n v="108.36109999999999"/>
    <n v="143.36109999999999"/>
    <n v="143.36109999999999"/>
    <s v="Wed"/>
    <x v="0"/>
  </r>
  <r>
    <s v="A00680"/>
    <s v="East"/>
    <s v="Ling"/>
    <s v="Deliver"/>
    <m/>
    <d v="2021-04-21T00:00:00"/>
    <d v="2021-07-13T00:00:00"/>
    <x v="1"/>
    <m/>
    <m/>
    <n v="0.25"/>
    <n v="120"/>
    <s v="C.O.D."/>
    <n v="83"/>
    <n v="80"/>
    <n v="20"/>
    <n v="20"/>
    <n v="120"/>
    <n v="140"/>
    <n v="140"/>
    <s v="Wed"/>
    <x v="0"/>
  </r>
  <r>
    <s v="A00681"/>
    <s v="South"/>
    <s v="Burton"/>
    <s v="Install"/>
    <m/>
    <d v="2021-04-21T00:00:00"/>
    <d v="2021-07-13T00:00:00"/>
    <x v="0"/>
    <m/>
    <m/>
    <n v="1.75"/>
    <n v="416.85219999999998"/>
    <s v="Account"/>
    <n v="83"/>
    <n v="140"/>
    <n v="245"/>
    <n v="245"/>
    <n v="416.85219999999998"/>
    <n v="661.85220000000004"/>
    <n v="661.85220000000004"/>
    <s v="Wed"/>
    <x v="0"/>
  </r>
  <r>
    <s v="A00682"/>
    <s v="South"/>
    <s v="Burton"/>
    <s v="Install"/>
    <m/>
    <d v="2021-04-21T00:00:00"/>
    <d v="2021-07-13T00:00:00"/>
    <x v="0"/>
    <m/>
    <m/>
    <n v="1.25"/>
    <n v="449.04039999999998"/>
    <s v="Account"/>
    <n v="83"/>
    <n v="140"/>
    <n v="175"/>
    <n v="175"/>
    <n v="449.04039999999998"/>
    <n v="624.04039999999998"/>
    <n v="624.04039999999998"/>
    <s v="Wed"/>
    <x v="0"/>
  </r>
  <r>
    <s v="A00683"/>
    <s v="North"/>
    <s v="Khan"/>
    <s v="Assess"/>
    <m/>
    <d v="2021-04-21T00:00:00"/>
    <d v="2021-07-13T00:00:00"/>
    <x v="0"/>
    <m/>
    <m/>
    <n v="1"/>
    <n v="463.70929999999998"/>
    <s v="C.O.D."/>
    <n v="83"/>
    <n v="140"/>
    <n v="140"/>
    <n v="140"/>
    <n v="463.70929999999998"/>
    <n v="603.70929999999998"/>
    <n v="603.70929999999998"/>
    <s v="Wed"/>
    <x v="0"/>
  </r>
  <r>
    <s v="A00684"/>
    <s v="South"/>
    <s v="Burton"/>
    <s v="Install"/>
    <m/>
    <d v="2021-04-21T00:00:00"/>
    <d v="2021-07-13T00:00:00"/>
    <x v="0"/>
    <m/>
    <m/>
    <n v="1.25"/>
    <n v="488.4255"/>
    <s v="Account"/>
    <n v="83"/>
    <n v="140"/>
    <n v="175"/>
    <n v="175"/>
    <n v="488.4255"/>
    <n v="663.42550000000006"/>
    <n v="663.42550000000006"/>
    <s v="Wed"/>
    <x v="0"/>
  </r>
  <r>
    <s v="A00685"/>
    <s v="Central"/>
    <s v="Burton"/>
    <s v="Assess"/>
    <m/>
    <d v="2021-04-22T00:00:00"/>
    <d v="2021-05-14T00:00:00"/>
    <x v="1"/>
    <m/>
    <m/>
    <n v="1"/>
    <n v="65.947800000000001"/>
    <s v="C.O.D."/>
    <n v="22"/>
    <n v="80"/>
    <n v="80"/>
    <n v="80"/>
    <n v="65.947800000000001"/>
    <n v="145.9478"/>
    <n v="145.9478"/>
    <s v="Thu"/>
    <x v="1"/>
  </r>
  <r>
    <s v="A00686"/>
    <s v="North"/>
    <s v="Ling"/>
    <s v="Deliver"/>
    <m/>
    <d v="2021-04-22T00:00:00"/>
    <d v="2021-05-15T00:00:00"/>
    <x v="1"/>
    <m/>
    <m/>
    <n v="0.25"/>
    <n v="109.2323"/>
    <s v="Account"/>
    <n v="23"/>
    <n v="80"/>
    <n v="20"/>
    <n v="20"/>
    <n v="109.2323"/>
    <n v="129.23230000000001"/>
    <n v="129.23230000000001"/>
    <s v="Thu"/>
    <x v="4"/>
  </r>
  <r>
    <s v="A00687"/>
    <s v="North"/>
    <s v="Ling"/>
    <s v="Assess"/>
    <m/>
    <d v="2021-04-22T00:00:00"/>
    <d v="2021-05-25T00:00:00"/>
    <x v="0"/>
    <m/>
    <m/>
    <n v="0.5"/>
    <n v="86"/>
    <s v="C.O.D."/>
    <n v="33"/>
    <n v="140"/>
    <n v="70"/>
    <n v="70"/>
    <n v="86"/>
    <n v="156"/>
    <n v="156"/>
    <s v="Thu"/>
    <x v="0"/>
  </r>
  <r>
    <s v="A00688"/>
    <s v="Southeast"/>
    <s v="Cartier"/>
    <s v="Deliver"/>
    <m/>
    <d v="2021-04-22T00:00:00"/>
    <d v="2021-07-03T00:00:00"/>
    <x v="1"/>
    <m/>
    <m/>
    <n v="0.25"/>
    <n v="142.91249999999999"/>
    <s v="C.O.D."/>
    <n v="72"/>
    <n v="80"/>
    <n v="20"/>
    <n v="20"/>
    <n v="142.91249999999999"/>
    <n v="162.91249999999999"/>
    <n v="162.91249999999999"/>
    <s v="Thu"/>
    <x v="4"/>
  </r>
  <r>
    <s v="A00689"/>
    <s v="North"/>
    <s v="Ling"/>
    <s v="Assess"/>
    <m/>
    <d v="2021-04-23T00:00:00"/>
    <d v="2021-05-11T00:00:00"/>
    <x v="0"/>
    <m/>
    <m/>
    <n v="0.25"/>
    <n v="82.98"/>
    <s v="Account"/>
    <n v="18"/>
    <n v="140"/>
    <n v="35"/>
    <n v="35"/>
    <n v="82.98"/>
    <n v="117.98"/>
    <n v="117.98"/>
    <s v="Fri"/>
    <x v="0"/>
  </r>
  <r>
    <s v="A00690"/>
    <s v="Southeast"/>
    <s v="Cartier"/>
    <s v="Deliver"/>
    <m/>
    <d v="2021-04-23T00:00:00"/>
    <d v="2021-05-29T00:00:00"/>
    <x v="1"/>
    <m/>
    <m/>
    <n v="0.25"/>
    <n v="120"/>
    <s v="C.O.D."/>
    <n v="36"/>
    <n v="80"/>
    <n v="20"/>
    <n v="20"/>
    <n v="120"/>
    <n v="140"/>
    <n v="140"/>
    <s v="Fri"/>
    <x v="4"/>
  </r>
  <r>
    <s v="A00691"/>
    <s v="North"/>
    <s v="Ling"/>
    <s v="Assess"/>
    <m/>
    <d v="2021-04-23T00:00:00"/>
    <d v="2021-06-01T00:00:00"/>
    <x v="0"/>
    <m/>
    <m/>
    <n v="0.25"/>
    <n v="120"/>
    <s v="Account"/>
    <n v="39"/>
    <n v="140"/>
    <n v="35"/>
    <n v="35"/>
    <n v="120"/>
    <n v="155"/>
    <n v="155"/>
    <s v="Fri"/>
    <x v="0"/>
  </r>
  <r>
    <s v="A00692"/>
    <s v="North"/>
    <s v="Ling"/>
    <s v="Install"/>
    <m/>
    <d v="2021-04-23T00:00:00"/>
    <m/>
    <x v="0"/>
    <m/>
    <m/>
    <m/>
    <n v="356.23509999999999"/>
    <s v="C.O.D."/>
    <s v=""/>
    <n v="140"/>
    <n v="0"/>
    <n v="0"/>
    <n v="356.23509999999999"/>
    <n v="356.23509999999999"/>
    <n v="356.23509999999999"/>
    <s v="Fri"/>
    <x v="4"/>
  </r>
  <r>
    <s v="A00693"/>
    <s v="East"/>
    <s v="Ling"/>
    <s v="Replace"/>
    <m/>
    <d v="2021-04-24T00:00:00"/>
    <d v="2021-05-11T00:00:00"/>
    <x v="0"/>
    <m/>
    <m/>
    <n v="0.75"/>
    <n v="200"/>
    <s v="Account"/>
    <n v="17"/>
    <n v="140"/>
    <n v="105"/>
    <n v="105"/>
    <n v="200"/>
    <n v="305"/>
    <n v="305"/>
    <s v="Sat"/>
    <x v="0"/>
  </r>
  <r>
    <s v="A00694"/>
    <s v="Southeast"/>
    <s v="Cartier"/>
    <s v="Assess"/>
    <m/>
    <d v="2021-04-26T00:00:00"/>
    <d v="2021-05-05T00:00:00"/>
    <x v="1"/>
    <m/>
    <m/>
    <n v="0.5"/>
    <n v="180"/>
    <s v="Account"/>
    <n v="9"/>
    <n v="80"/>
    <n v="40"/>
    <n v="40"/>
    <n v="180"/>
    <n v="220"/>
    <n v="220"/>
    <s v="Mon"/>
    <x v="3"/>
  </r>
  <r>
    <s v="A00695"/>
    <s v="South"/>
    <s v="Lopez"/>
    <s v="Deliver"/>
    <m/>
    <d v="2021-04-26T00:00:00"/>
    <d v="2021-05-06T00:00:00"/>
    <x v="1"/>
    <m/>
    <m/>
    <n v="0.25"/>
    <n v="41.359499999999997"/>
    <s v="Account"/>
    <n v="10"/>
    <n v="80"/>
    <n v="20"/>
    <n v="20"/>
    <n v="41.359499999999997"/>
    <n v="61.359499999999997"/>
    <n v="61.359499999999997"/>
    <s v="Mon"/>
    <x v="2"/>
  </r>
  <r>
    <s v="A00696"/>
    <s v="Central"/>
    <s v="Cartier"/>
    <s v="Deliver"/>
    <m/>
    <d v="2021-04-26T00:00:00"/>
    <d v="2021-05-07T00:00:00"/>
    <x v="0"/>
    <m/>
    <m/>
    <n v="0.25"/>
    <n v="667.79300000000001"/>
    <s v="Account"/>
    <n v="11"/>
    <n v="140"/>
    <n v="35"/>
    <n v="35"/>
    <n v="667.79300000000001"/>
    <n v="702.79300000000001"/>
    <n v="702.79300000000001"/>
    <s v="Mon"/>
    <x v="1"/>
  </r>
  <r>
    <s v="A00697"/>
    <s v="South"/>
    <s v="Burton"/>
    <s v="Assess"/>
    <m/>
    <d v="2021-04-26T00:00:00"/>
    <d v="2021-05-12T00:00:00"/>
    <x v="1"/>
    <m/>
    <m/>
    <n v="0.25"/>
    <n v="36.739400000000003"/>
    <s v="C.O.D."/>
    <n v="16"/>
    <n v="80"/>
    <n v="20"/>
    <n v="20"/>
    <n v="36.739400000000003"/>
    <n v="56.739400000000003"/>
    <n v="56.739400000000003"/>
    <s v="Mon"/>
    <x v="3"/>
  </r>
  <r>
    <s v="A00698"/>
    <s v="Northwest"/>
    <s v="Cartier"/>
    <s v="Deliver"/>
    <m/>
    <d v="2021-04-26T00:00:00"/>
    <d v="2021-05-12T00:00:00"/>
    <x v="1"/>
    <m/>
    <m/>
    <n v="0.25"/>
    <n v="91.290899999999993"/>
    <s v="C.O.D."/>
    <n v="16"/>
    <n v="80"/>
    <n v="20"/>
    <n v="20"/>
    <n v="91.290899999999993"/>
    <n v="111.29089999999999"/>
    <n v="111.29089999999999"/>
    <s v="Mon"/>
    <x v="3"/>
  </r>
  <r>
    <s v="A00699"/>
    <s v="North"/>
    <s v="Ling"/>
    <s v="Deliver"/>
    <s v="Yes"/>
    <d v="2021-04-26T00:00:00"/>
    <d v="2021-05-18T00:00:00"/>
    <x v="1"/>
    <m/>
    <m/>
    <n v="0.25"/>
    <n v="21.33"/>
    <s v="Account"/>
    <n v="22"/>
    <n v="80"/>
    <n v="20"/>
    <n v="20"/>
    <n v="21.33"/>
    <n v="41.33"/>
    <n v="41.33"/>
    <s v="Mon"/>
    <x v="0"/>
  </r>
  <r>
    <s v="A00700"/>
    <s v="Southwest"/>
    <s v="Cartier"/>
    <s v="Repair"/>
    <m/>
    <d v="2021-04-26T00:00:00"/>
    <d v="2021-05-19T00:00:00"/>
    <x v="0"/>
    <m/>
    <m/>
    <n v="3.75"/>
    <n v="511.15660000000003"/>
    <s v="C.O.D."/>
    <n v="23"/>
    <n v="140"/>
    <n v="525"/>
    <n v="525"/>
    <n v="511.15660000000003"/>
    <n v="1036.1566"/>
    <n v="1036.1566"/>
    <s v="Mon"/>
    <x v="3"/>
  </r>
  <r>
    <s v="A00701"/>
    <s v="Northwest"/>
    <s v="Cartier"/>
    <s v="Assess"/>
    <m/>
    <d v="2021-04-26T00:00:00"/>
    <d v="2021-06-01T00:00:00"/>
    <x v="1"/>
    <m/>
    <m/>
    <n v="0.5"/>
    <n v="24.406400000000001"/>
    <s v="P.O."/>
    <n v="36"/>
    <n v="80"/>
    <n v="40"/>
    <n v="40"/>
    <n v="24.406400000000001"/>
    <n v="64.406400000000005"/>
    <n v="64.406400000000005"/>
    <s v="Mon"/>
    <x v="0"/>
  </r>
  <r>
    <s v="A00702"/>
    <s v="Northwest"/>
    <s v="Cartier"/>
    <s v="Assess"/>
    <s v="Yes"/>
    <d v="2021-04-26T00:00:00"/>
    <d v="2021-06-01T00:00:00"/>
    <x v="0"/>
    <m/>
    <s v="Yes"/>
    <n v="0.5"/>
    <n v="54.18"/>
    <s v="C.O.D."/>
    <n v="36"/>
    <n v="140"/>
    <n v="70"/>
    <n v="70"/>
    <n v="0"/>
    <n v="124.18"/>
    <n v="70"/>
    <s v="Mon"/>
    <x v="0"/>
  </r>
  <r>
    <s v="A00703"/>
    <s v="South"/>
    <s v="Lopez"/>
    <s v="Deliver"/>
    <m/>
    <d v="2021-04-26T00:00:00"/>
    <d v="2021-06-03T00:00:00"/>
    <x v="1"/>
    <m/>
    <m/>
    <n v="0.25"/>
    <n v="93.6"/>
    <s v="P.O."/>
    <n v="38"/>
    <n v="80"/>
    <n v="20"/>
    <n v="20"/>
    <n v="93.6"/>
    <n v="113.6"/>
    <n v="113.6"/>
    <s v="Mon"/>
    <x v="2"/>
  </r>
  <r>
    <s v="A00704"/>
    <s v="South"/>
    <s v="Lopez"/>
    <s v="Assess"/>
    <m/>
    <d v="2021-04-26T00:00:00"/>
    <d v="2021-06-08T00:00:00"/>
    <x v="1"/>
    <m/>
    <m/>
    <n v="0.25"/>
    <n v="810.30430000000001"/>
    <s v="P.O."/>
    <n v="43"/>
    <n v="80"/>
    <n v="20"/>
    <n v="20"/>
    <n v="810.30430000000001"/>
    <n v="830.30430000000001"/>
    <n v="830.30430000000001"/>
    <s v="Mon"/>
    <x v="0"/>
  </r>
  <r>
    <s v="A00705"/>
    <s v="Southeast"/>
    <s v="Burton"/>
    <s v="Assess"/>
    <m/>
    <d v="2021-04-26T00:00:00"/>
    <d v="2021-06-09T00:00:00"/>
    <x v="1"/>
    <m/>
    <m/>
    <n v="0.5"/>
    <n v="91.041700000000006"/>
    <s v="Account"/>
    <n v="44"/>
    <n v="80"/>
    <n v="40"/>
    <n v="40"/>
    <n v="91.041700000000006"/>
    <n v="131.04169999999999"/>
    <n v="131.04169999999999"/>
    <s v="Mon"/>
    <x v="3"/>
  </r>
  <r>
    <s v="A00706"/>
    <s v="Central"/>
    <s v="Cartier"/>
    <s v="Deliver"/>
    <m/>
    <d v="2021-04-26T00:00:00"/>
    <d v="2021-06-21T00:00:00"/>
    <x v="1"/>
    <m/>
    <m/>
    <n v="0.25"/>
    <n v="82.793999999999997"/>
    <s v="C.O.D."/>
    <n v="56"/>
    <n v="80"/>
    <n v="20"/>
    <n v="20"/>
    <n v="82.793999999999997"/>
    <n v="102.794"/>
    <n v="102.794"/>
    <s v="Mon"/>
    <x v="5"/>
  </r>
  <r>
    <s v="A00707"/>
    <s v="Central"/>
    <s v="Khan"/>
    <s v="Install"/>
    <m/>
    <d v="2021-04-26T00:00:00"/>
    <d v="2021-06-24T00:00:00"/>
    <x v="1"/>
    <s v="Yes"/>
    <s v="Yes"/>
    <n v="3"/>
    <n v="226.7655"/>
    <s v="Warranty"/>
    <n v="59"/>
    <n v="80"/>
    <n v="240"/>
    <n v="0"/>
    <n v="0"/>
    <n v="466.76549999999997"/>
    <n v="0"/>
    <s v="Mon"/>
    <x v="2"/>
  </r>
  <r>
    <s v="A00708"/>
    <s v="North"/>
    <s v="Ling"/>
    <s v="Assess"/>
    <m/>
    <d v="2021-04-26T00:00:00"/>
    <m/>
    <x v="0"/>
    <m/>
    <m/>
    <m/>
    <n v="106.65"/>
    <s v="Account"/>
    <s v=""/>
    <n v="140"/>
    <n v="0"/>
    <n v="0"/>
    <n v="106.65"/>
    <n v="106.65"/>
    <n v="106.65"/>
    <s v="Mon"/>
    <x v="4"/>
  </r>
  <r>
    <s v="A00709"/>
    <s v="North"/>
    <s v="Ling"/>
    <s v="Assess"/>
    <m/>
    <d v="2021-04-27T00:00:00"/>
    <d v="2021-05-03T00:00:00"/>
    <x v="0"/>
    <m/>
    <m/>
    <n v="0.25"/>
    <n v="108.9273"/>
    <s v="C.O.D."/>
    <n v="6"/>
    <n v="140"/>
    <n v="35"/>
    <n v="35"/>
    <n v="108.9273"/>
    <n v="143.9273"/>
    <n v="143.9273"/>
    <s v="Tue"/>
    <x v="5"/>
  </r>
  <r>
    <s v="A00710"/>
    <s v="Southeast"/>
    <s v="Cartier"/>
    <s v="Replace"/>
    <m/>
    <d v="2021-04-27T00:00:00"/>
    <d v="2021-05-05T00:00:00"/>
    <x v="1"/>
    <m/>
    <m/>
    <n v="1"/>
    <n v="270.06360000000001"/>
    <s v="Account"/>
    <n v="8"/>
    <n v="80"/>
    <n v="80"/>
    <n v="80"/>
    <n v="270.06360000000001"/>
    <n v="350.06360000000001"/>
    <n v="350.06360000000001"/>
    <s v="Tue"/>
    <x v="3"/>
  </r>
  <r>
    <s v="A00711"/>
    <s v="East"/>
    <s v="Ling"/>
    <s v="Deliver"/>
    <m/>
    <d v="2021-04-27T00:00:00"/>
    <d v="2021-05-17T00:00:00"/>
    <x v="0"/>
    <m/>
    <m/>
    <n v="0.25"/>
    <n v="145.89689999999999"/>
    <s v="Account"/>
    <n v="20"/>
    <n v="140"/>
    <n v="35"/>
    <n v="35"/>
    <n v="145.89689999999999"/>
    <n v="180.89689999999999"/>
    <n v="180.89689999999999"/>
    <s v="Tue"/>
    <x v="5"/>
  </r>
  <r>
    <s v="A00712"/>
    <s v="Southeast"/>
    <s v="Cartier"/>
    <s v="Assess"/>
    <m/>
    <d v="2021-04-27T00:00:00"/>
    <d v="2021-05-17T00:00:00"/>
    <x v="1"/>
    <m/>
    <m/>
    <n v="0.25"/>
    <n v="150.36160000000001"/>
    <s v="Account"/>
    <n v="20"/>
    <n v="80"/>
    <n v="20"/>
    <n v="20"/>
    <n v="150.36160000000001"/>
    <n v="170.36160000000001"/>
    <n v="170.36160000000001"/>
    <s v="Tue"/>
    <x v="5"/>
  </r>
  <r>
    <s v="A00713"/>
    <s v="Southwest"/>
    <s v="Cartier"/>
    <s v="Deliver"/>
    <m/>
    <d v="2021-04-27T00:00:00"/>
    <d v="2021-05-19T00:00:00"/>
    <x v="1"/>
    <m/>
    <s v="Yes"/>
    <n v="0.25"/>
    <n v="127.40130000000001"/>
    <s v="C.O.D."/>
    <n v="22"/>
    <n v="80"/>
    <n v="20"/>
    <n v="20"/>
    <n v="0"/>
    <n v="147.40129999999999"/>
    <n v="20"/>
    <s v="Tue"/>
    <x v="3"/>
  </r>
  <r>
    <s v="A00714"/>
    <s v="Northeast"/>
    <s v="Ling"/>
    <s v="Assess"/>
    <m/>
    <d v="2021-04-27T00:00:00"/>
    <d v="2021-06-01T00:00:00"/>
    <x v="0"/>
    <m/>
    <m/>
    <n v="0.25"/>
    <n v="142.51349999999999"/>
    <s v="Account"/>
    <n v="35"/>
    <n v="140"/>
    <n v="35"/>
    <n v="35"/>
    <n v="142.51349999999999"/>
    <n v="177.51349999999999"/>
    <n v="177.51349999999999"/>
    <s v="Tue"/>
    <x v="0"/>
  </r>
  <r>
    <s v="A00715"/>
    <s v="East"/>
    <s v="Ling"/>
    <s v="Assess"/>
    <s v="Yes"/>
    <d v="2021-04-27T00:00:00"/>
    <d v="2021-06-07T00:00:00"/>
    <x v="1"/>
    <m/>
    <m/>
    <n v="0.25"/>
    <n v="31.995000000000001"/>
    <s v="Account"/>
    <n v="41"/>
    <n v="80"/>
    <n v="20"/>
    <n v="20"/>
    <n v="31.995000000000001"/>
    <n v="51.995000000000005"/>
    <n v="51.995000000000005"/>
    <s v="Tue"/>
    <x v="5"/>
  </r>
  <r>
    <s v="A00716"/>
    <s v="Southeast"/>
    <s v="Cartier"/>
    <s v="Assess"/>
    <m/>
    <d v="2021-04-27T00:00:00"/>
    <d v="2021-06-16T00:00:00"/>
    <x v="1"/>
    <m/>
    <m/>
    <n v="0.25"/>
    <n v="61.085900000000002"/>
    <s v="C.O.D."/>
    <n v="50"/>
    <n v="80"/>
    <n v="20"/>
    <n v="20"/>
    <n v="61.085900000000002"/>
    <n v="81.085900000000009"/>
    <n v="81.085900000000009"/>
    <s v="Tue"/>
    <x v="3"/>
  </r>
  <r>
    <s v="A00717"/>
    <s v="North"/>
    <s v="Ling"/>
    <s v="Replace"/>
    <m/>
    <d v="2021-04-28T00:00:00"/>
    <d v="2021-05-07T00:00:00"/>
    <x v="0"/>
    <m/>
    <m/>
    <n v="1"/>
    <n v="171.26259999999999"/>
    <s v="Account"/>
    <n v="9"/>
    <n v="140"/>
    <n v="140"/>
    <n v="140"/>
    <n v="171.26259999999999"/>
    <n v="311.26260000000002"/>
    <n v="311.26260000000002"/>
    <s v="Wed"/>
    <x v="1"/>
  </r>
  <r>
    <s v="A00718"/>
    <s v="Northwest"/>
    <s v="Cartier"/>
    <s v="Repair"/>
    <m/>
    <d v="2021-04-28T00:00:00"/>
    <d v="2021-05-06T00:00:00"/>
    <x v="1"/>
    <m/>
    <m/>
    <n v="1.75"/>
    <n v="92.75"/>
    <s v="Account"/>
    <n v="8"/>
    <n v="80"/>
    <n v="140"/>
    <n v="140"/>
    <n v="92.75"/>
    <n v="232.75"/>
    <n v="232.75"/>
    <s v="Wed"/>
    <x v="2"/>
  </r>
  <r>
    <s v="A00719"/>
    <s v="East"/>
    <s v="Ling"/>
    <s v="Replace"/>
    <m/>
    <d v="2021-04-28T00:00:00"/>
    <d v="2021-05-20T00:00:00"/>
    <x v="0"/>
    <m/>
    <m/>
    <n v="0.5"/>
    <n v="174.76169999999999"/>
    <s v="Account"/>
    <n v="22"/>
    <n v="140"/>
    <n v="70"/>
    <n v="70"/>
    <n v="174.76169999999999"/>
    <n v="244.76169999999999"/>
    <n v="244.76169999999999"/>
    <s v="Wed"/>
    <x v="2"/>
  </r>
  <r>
    <s v="A00720"/>
    <s v="Southwest"/>
    <s v="Khan"/>
    <s v="Assess"/>
    <m/>
    <d v="2021-04-28T00:00:00"/>
    <d v="2021-05-24T00:00:00"/>
    <x v="1"/>
    <m/>
    <m/>
    <n v="0.25"/>
    <n v="33.571800000000003"/>
    <s v="C.O.D."/>
    <n v="26"/>
    <n v="80"/>
    <n v="20"/>
    <n v="20"/>
    <n v="33.571800000000003"/>
    <n v="53.571800000000003"/>
    <n v="53.571800000000003"/>
    <s v="Wed"/>
    <x v="5"/>
  </r>
  <r>
    <s v="A00721"/>
    <s v="Southeast"/>
    <s v="Burton"/>
    <s v="Deliver"/>
    <m/>
    <d v="2021-04-28T00:00:00"/>
    <d v="2021-06-10T00:00:00"/>
    <x v="1"/>
    <s v="Yes"/>
    <s v="Yes"/>
    <n v="0.25"/>
    <n v="222.3365"/>
    <s v="Warranty"/>
    <n v="43"/>
    <n v="80"/>
    <n v="20"/>
    <n v="0"/>
    <n v="0"/>
    <n v="242.3365"/>
    <n v="0"/>
    <s v="Wed"/>
    <x v="2"/>
  </r>
  <r>
    <s v="A00722"/>
    <s v="Central"/>
    <s v="Burton"/>
    <s v="Replace"/>
    <m/>
    <d v="2021-04-29T00:00:00"/>
    <d v="2021-05-13T00:00:00"/>
    <x v="1"/>
    <m/>
    <m/>
    <n v="1.25"/>
    <n v="153.941"/>
    <s v="C.O.D."/>
    <n v="14"/>
    <n v="80"/>
    <n v="100"/>
    <n v="100"/>
    <n v="153.941"/>
    <n v="253.941"/>
    <n v="253.941"/>
    <s v="Thu"/>
    <x v="2"/>
  </r>
  <r>
    <s v="A00723"/>
    <s v="Northwest"/>
    <s v="Khan"/>
    <s v="Assess"/>
    <m/>
    <d v="2021-04-29T00:00:00"/>
    <d v="2021-05-12T00:00:00"/>
    <x v="1"/>
    <m/>
    <m/>
    <n v="0.75"/>
    <n v="30"/>
    <s v="C.O.D."/>
    <n v="13"/>
    <n v="80"/>
    <n v="60"/>
    <n v="60"/>
    <n v="30"/>
    <n v="90"/>
    <n v="90"/>
    <s v="Thu"/>
    <x v="3"/>
  </r>
  <r>
    <s v="A00724"/>
    <s v="North"/>
    <s v="Ling"/>
    <s v="Deliver"/>
    <m/>
    <d v="2021-04-29T00:00:00"/>
    <d v="2021-05-13T00:00:00"/>
    <x v="1"/>
    <m/>
    <m/>
    <n v="0.25"/>
    <n v="19"/>
    <s v="Account"/>
    <n v="14"/>
    <n v="80"/>
    <n v="20"/>
    <n v="20"/>
    <n v="19"/>
    <n v="39"/>
    <n v="39"/>
    <s v="Thu"/>
    <x v="2"/>
  </r>
  <r>
    <s v="A00725"/>
    <s v="Southeast"/>
    <s v="Cartier"/>
    <s v="Assess"/>
    <m/>
    <d v="2021-04-29T00:00:00"/>
    <d v="2021-05-17T00:00:00"/>
    <x v="1"/>
    <m/>
    <m/>
    <n v="0.25"/>
    <n v="75.180800000000005"/>
    <s v="Account"/>
    <n v="18"/>
    <n v="80"/>
    <n v="20"/>
    <n v="20"/>
    <n v="75.180800000000005"/>
    <n v="95.180800000000005"/>
    <n v="95.180800000000005"/>
    <s v="Thu"/>
    <x v="5"/>
  </r>
  <r>
    <s v="A00726"/>
    <s v="South"/>
    <s v="Lopez"/>
    <s v="Assess"/>
    <m/>
    <d v="2021-04-29T00:00:00"/>
    <d v="2021-06-07T00:00:00"/>
    <x v="1"/>
    <m/>
    <m/>
    <n v="0.75"/>
    <n v="1180.1566"/>
    <s v="Account"/>
    <n v="39"/>
    <n v="80"/>
    <n v="60"/>
    <n v="60"/>
    <n v="1180.1566"/>
    <n v="1240.1566"/>
    <n v="1240.1566"/>
    <s v="Thu"/>
    <x v="5"/>
  </r>
  <r>
    <s v="A00727"/>
    <s v="Central"/>
    <s v="Cartier"/>
    <s v="Repair"/>
    <m/>
    <d v="2021-04-29T00:00:00"/>
    <d v="2021-06-03T00:00:00"/>
    <x v="0"/>
    <m/>
    <s v="Yes"/>
    <n v="2"/>
    <n v="125.7766"/>
    <s v="C.O.D."/>
    <n v="35"/>
    <n v="140"/>
    <n v="280"/>
    <n v="280"/>
    <n v="0"/>
    <n v="405.77660000000003"/>
    <n v="280"/>
    <s v="Thu"/>
    <x v="2"/>
  </r>
  <r>
    <s v="A00728"/>
    <s v="North"/>
    <s v="Ling"/>
    <s v="Deliver"/>
    <m/>
    <d v="2021-04-29T00:00:00"/>
    <d v="2021-06-09T00:00:00"/>
    <x v="1"/>
    <m/>
    <m/>
    <n v="0.25"/>
    <n v="75.0822"/>
    <s v="Account"/>
    <n v="41"/>
    <n v="80"/>
    <n v="20"/>
    <n v="20"/>
    <n v="75.0822"/>
    <n v="95.0822"/>
    <n v="95.0822"/>
    <s v="Thu"/>
    <x v="3"/>
  </r>
  <r>
    <s v="A00729"/>
    <s v="Northeast"/>
    <s v="Ling"/>
    <s v="Replace"/>
    <m/>
    <d v="2021-04-29T00:00:00"/>
    <d v="2021-06-25T00:00:00"/>
    <x v="0"/>
    <m/>
    <m/>
    <n v="0.5"/>
    <n v="103.18"/>
    <s v="C.O.D."/>
    <n v="57"/>
    <n v="140"/>
    <n v="70"/>
    <n v="70"/>
    <n v="103.18"/>
    <n v="173.18"/>
    <n v="173.18"/>
    <s v="Thu"/>
    <x v="1"/>
  </r>
  <r>
    <s v="A00730"/>
    <s v="Northwest"/>
    <s v="Khan"/>
    <s v="Assess"/>
    <m/>
    <d v="2021-04-29T00:00:00"/>
    <m/>
    <x v="0"/>
    <m/>
    <m/>
    <m/>
    <n v="591.75"/>
    <s v="Account"/>
    <s v=""/>
    <n v="140"/>
    <n v="0"/>
    <n v="0"/>
    <n v="591.75"/>
    <n v="591.75"/>
    <n v="591.75"/>
    <s v="Thu"/>
    <x v="4"/>
  </r>
  <r>
    <s v="A00731"/>
    <s v="Southeast"/>
    <s v="Khan"/>
    <s v="Assess"/>
    <m/>
    <d v="2021-05-03T00:00:00"/>
    <d v="2021-05-14T00:00:00"/>
    <x v="1"/>
    <m/>
    <m/>
    <n v="0.25"/>
    <n v="25.711400000000001"/>
    <s v="C.O.D."/>
    <n v="11"/>
    <n v="80"/>
    <n v="20"/>
    <n v="20"/>
    <n v="25.711400000000001"/>
    <n v="45.711399999999998"/>
    <n v="45.711399999999998"/>
    <s v="Mon"/>
    <x v="1"/>
  </r>
  <r>
    <s v="A00732"/>
    <s v="North"/>
    <s v="Ling"/>
    <s v="Deliver"/>
    <m/>
    <d v="2021-05-03T00:00:00"/>
    <d v="2021-05-13T00:00:00"/>
    <x v="1"/>
    <m/>
    <m/>
    <n v="0.25"/>
    <n v="36.754399999999997"/>
    <s v="Account"/>
    <n v="10"/>
    <n v="80"/>
    <n v="20"/>
    <n v="20"/>
    <n v="36.754399999999997"/>
    <n v="56.754399999999997"/>
    <n v="56.754399999999997"/>
    <s v="Mon"/>
    <x v="2"/>
  </r>
  <r>
    <s v="A00733"/>
    <s v="Central"/>
    <s v="Khan"/>
    <s v="Deliver"/>
    <m/>
    <d v="2021-05-03T00:00:00"/>
    <d v="2021-05-13T00:00:00"/>
    <x v="1"/>
    <m/>
    <m/>
    <n v="0.25"/>
    <n v="128.6842"/>
    <s v="C.O.D."/>
    <n v="10"/>
    <n v="80"/>
    <n v="20"/>
    <n v="20"/>
    <n v="128.6842"/>
    <n v="148.6842"/>
    <n v="148.6842"/>
    <s v="Mon"/>
    <x v="2"/>
  </r>
  <r>
    <s v="A00734"/>
    <s v="Southeast"/>
    <s v="Khan"/>
    <s v="Assess"/>
    <m/>
    <d v="2021-05-03T00:00:00"/>
    <d v="2021-05-13T00:00:00"/>
    <x v="1"/>
    <m/>
    <m/>
    <n v="1.25"/>
    <n v="240.54859999999999"/>
    <s v="Account"/>
    <n v="10"/>
    <n v="80"/>
    <n v="100"/>
    <n v="100"/>
    <n v="240.54859999999999"/>
    <n v="340.54859999999996"/>
    <n v="340.54859999999996"/>
    <s v="Mon"/>
    <x v="2"/>
  </r>
  <r>
    <s v="A00735"/>
    <s v="Northwest"/>
    <s v="Burton"/>
    <s v="Assess"/>
    <m/>
    <d v="2021-05-03T00:00:00"/>
    <d v="2021-05-13T00:00:00"/>
    <x v="0"/>
    <m/>
    <m/>
    <n v="0.5"/>
    <n v="357.9837"/>
    <s v="C.O.D."/>
    <n v="10"/>
    <n v="140"/>
    <n v="70"/>
    <n v="70"/>
    <n v="357.9837"/>
    <n v="427.9837"/>
    <n v="427.9837"/>
    <s v="Mon"/>
    <x v="2"/>
  </r>
  <r>
    <s v="A00736"/>
    <s v="Central"/>
    <s v="Khan"/>
    <s v="Replace"/>
    <m/>
    <d v="2021-05-03T00:00:00"/>
    <d v="2021-05-18T00:00:00"/>
    <x v="1"/>
    <m/>
    <m/>
    <n v="0.5"/>
    <n v="6.399"/>
    <s v="C.O.D."/>
    <n v="15"/>
    <n v="80"/>
    <n v="40"/>
    <n v="40"/>
    <n v="6.399"/>
    <n v="46.399000000000001"/>
    <n v="46.399000000000001"/>
    <s v="Mon"/>
    <x v="0"/>
  </r>
  <r>
    <s v="A00737"/>
    <s v="Southeast"/>
    <s v="Burton"/>
    <s v="Replace"/>
    <m/>
    <d v="2021-05-03T00:00:00"/>
    <d v="2021-05-19T00:00:00"/>
    <x v="0"/>
    <s v="Yes"/>
    <s v="Yes"/>
    <n v="1"/>
    <n v="182.08340000000001"/>
    <s v="Warranty"/>
    <n v="16"/>
    <n v="140"/>
    <n v="140"/>
    <n v="0"/>
    <n v="0"/>
    <n v="322.08339999999998"/>
    <n v="0"/>
    <s v="Mon"/>
    <x v="3"/>
  </r>
  <r>
    <s v="A00738"/>
    <s v="North"/>
    <s v="Ling"/>
    <s v="Deliver"/>
    <m/>
    <d v="2021-05-03T00:00:00"/>
    <d v="2021-05-18T00:00:00"/>
    <x v="0"/>
    <m/>
    <m/>
    <n v="0.25"/>
    <n v="149.24420000000001"/>
    <s v="Account"/>
    <n v="15"/>
    <n v="140"/>
    <n v="35"/>
    <n v="35"/>
    <n v="149.24420000000001"/>
    <n v="184.24420000000001"/>
    <n v="184.24420000000001"/>
    <s v="Mon"/>
    <x v="0"/>
  </r>
  <r>
    <s v="A00739"/>
    <s v="Northeast"/>
    <s v="Ling"/>
    <s v="Assess"/>
    <m/>
    <d v="2021-05-03T00:00:00"/>
    <d v="2021-05-20T00:00:00"/>
    <x v="0"/>
    <m/>
    <m/>
    <n v="0.25"/>
    <n v="26.59"/>
    <s v="Credit"/>
    <n v="17"/>
    <n v="140"/>
    <n v="35"/>
    <n v="35"/>
    <n v="26.59"/>
    <n v="61.59"/>
    <n v="61.59"/>
    <s v="Mon"/>
    <x v="2"/>
  </r>
  <r>
    <s v="A00740"/>
    <s v="West"/>
    <s v="Khan"/>
    <s v="Replace"/>
    <m/>
    <d v="2021-05-03T00:00:00"/>
    <d v="2021-06-02T00:00:00"/>
    <x v="1"/>
    <m/>
    <m/>
    <n v="0.5"/>
    <n v="29.727799999999998"/>
    <s v="Account"/>
    <n v="30"/>
    <n v="80"/>
    <n v="40"/>
    <n v="40"/>
    <n v="29.727799999999998"/>
    <n v="69.727800000000002"/>
    <n v="69.727800000000002"/>
    <s v="Mon"/>
    <x v="3"/>
  </r>
  <r>
    <s v="A00741"/>
    <s v="North"/>
    <s v="Ling"/>
    <s v="Deliver"/>
    <m/>
    <d v="2021-05-03T00:00:00"/>
    <d v="2021-06-07T00:00:00"/>
    <x v="1"/>
    <m/>
    <m/>
    <n v="0.25"/>
    <n v="21.33"/>
    <s v="Account"/>
    <n v="35"/>
    <n v="80"/>
    <n v="20"/>
    <n v="20"/>
    <n v="21.33"/>
    <n v="41.33"/>
    <n v="41.33"/>
    <s v="Mon"/>
    <x v="5"/>
  </r>
  <r>
    <s v="A00742"/>
    <s v="East"/>
    <s v="Ling"/>
    <s v="Deliver"/>
    <m/>
    <d v="2021-05-03T00:00:00"/>
    <d v="2021-06-14T00:00:00"/>
    <x v="1"/>
    <m/>
    <m/>
    <n v="0.25"/>
    <n v="64.171000000000006"/>
    <s v="Account"/>
    <n v="42"/>
    <n v="80"/>
    <n v="20"/>
    <n v="20"/>
    <n v="64.171000000000006"/>
    <n v="84.171000000000006"/>
    <n v="84.171000000000006"/>
    <s v="Mon"/>
    <x v="5"/>
  </r>
  <r>
    <s v="A00743"/>
    <s v="West"/>
    <s v="Khan"/>
    <s v="Deliver"/>
    <m/>
    <d v="2021-05-03T00:00:00"/>
    <d v="2021-06-21T00:00:00"/>
    <x v="1"/>
    <m/>
    <m/>
    <n v="0.25"/>
    <n v="70.8215"/>
    <s v="P.O."/>
    <n v="49"/>
    <n v="80"/>
    <n v="20"/>
    <n v="20"/>
    <n v="70.8215"/>
    <n v="90.8215"/>
    <n v="90.8215"/>
    <s v="Mon"/>
    <x v="5"/>
  </r>
  <r>
    <s v="A00744"/>
    <s v="Southwest"/>
    <s v="Burton"/>
    <s v="Replace"/>
    <m/>
    <d v="2021-05-03T00:00:00"/>
    <d v="2021-07-12T00:00:00"/>
    <x v="1"/>
    <m/>
    <m/>
    <n v="2.5"/>
    <n v="271.90960000000001"/>
    <s v="C.O.D."/>
    <n v="70"/>
    <n v="80"/>
    <n v="200"/>
    <n v="200"/>
    <n v="271.90960000000001"/>
    <n v="471.90960000000001"/>
    <n v="471.90960000000001"/>
    <s v="Mon"/>
    <x v="5"/>
  </r>
  <r>
    <s v="A00745"/>
    <s v="Central"/>
    <s v="Khan"/>
    <s v="Assess"/>
    <m/>
    <d v="2021-05-04T00:00:00"/>
    <d v="2021-05-13T00:00:00"/>
    <x v="1"/>
    <m/>
    <m/>
    <n v="0.75"/>
    <n v="146.2002"/>
    <s v="C.O.D."/>
    <n v="9"/>
    <n v="80"/>
    <n v="60"/>
    <n v="60"/>
    <n v="146.2002"/>
    <n v="206.2002"/>
    <n v="206.2002"/>
    <s v="Tue"/>
    <x v="2"/>
  </r>
  <r>
    <s v="A00746"/>
    <s v="Central"/>
    <s v="Khan"/>
    <s v="Replace"/>
    <m/>
    <d v="2021-05-04T00:00:00"/>
    <d v="2021-05-20T00:00:00"/>
    <x v="1"/>
    <m/>
    <m/>
    <n v="0.5"/>
    <n v="150"/>
    <s v="Account"/>
    <n v="16"/>
    <n v="80"/>
    <n v="40"/>
    <n v="40"/>
    <n v="150"/>
    <n v="190"/>
    <n v="190"/>
    <s v="Tue"/>
    <x v="2"/>
  </r>
  <r>
    <s v="A00747"/>
    <s v="Central"/>
    <s v="Cartier"/>
    <s v="Deliver"/>
    <m/>
    <d v="2021-05-04T00:00:00"/>
    <d v="2021-06-03T00:00:00"/>
    <x v="1"/>
    <m/>
    <m/>
    <n v="0.25"/>
    <n v="140.5"/>
    <s v="C.O.D."/>
    <n v="30"/>
    <n v="80"/>
    <n v="20"/>
    <n v="20"/>
    <n v="140.5"/>
    <n v="160.5"/>
    <n v="160.5"/>
    <s v="Tue"/>
    <x v="2"/>
  </r>
  <r>
    <s v="A00748"/>
    <s v="South"/>
    <s v="Lopez"/>
    <s v="Deliver"/>
    <m/>
    <d v="2021-05-04T00:00:00"/>
    <d v="2021-06-10T00:00:00"/>
    <x v="1"/>
    <m/>
    <m/>
    <n v="0.25"/>
    <n v="39"/>
    <s v="Account"/>
    <n v="37"/>
    <n v="80"/>
    <n v="20"/>
    <n v="20"/>
    <n v="39"/>
    <n v="59"/>
    <n v="59"/>
    <s v="Tue"/>
    <x v="2"/>
  </r>
  <r>
    <s v="A00749"/>
    <s v="North"/>
    <s v="Khan"/>
    <s v="Repair"/>
    <m/>
    <d v="2021-05-04T00:00:00"/>
    <d v="2021-07-12T00:00:00"/>
    <x v="0"/>
    <m/>
    <m/>
    <n v="2.25"/>
    <n v="716.98710000000005"/>
    <s v="C.O.D."/>
    <n v="69"/>
    <n v="140"/>
    <n v="315"/>
    <n v="315"/>
    <n v="716.98710000000005"/>
    <n v="1031.9871000000001"/>
    <n v="1031.9871000000001"/>
    <s v="Tue"/>
    <x v="5"/>
  </r>
  <r>
    <s v="A00750"/>
    <s v="Northeast"/>
    <s v="Ling"/>
    <s v="Deliver"/>
    <m/>
    <d v="2021-05-04T00:00:00"/>
    <m/>
    <x v="1"/>
    <m/>
    <m/>
    <m/>
    <n v="118.8969"/>
    <s v="Account"/>
    <s v=""/>
    <n v="80"/>
    <n v="0"/>
    <n v="0"/>
    <n v="118.8969"/>
    <n v="118.8969"/>
    <n v="118.8969"/>
    <s v="Tue"/>
    <x v="4"/>
  </r>
  <r>
    <s v="A00751"/>
    <s v="South"/>
    <s v="Burton"/>
    <s v="Assess"/>
    <m/>
    <d v="2021-05-05T00:00:00"/>
    <d v="2021-05-17T00:00:00"/>
    <x v="0"/>
    <m/>
    <s v="Yes"/>
    <n v="0.25"/>
    <n v="24"/>
    <s v="C.O.D."/>
    <n v="12"/>
    <n v="140"/>
    <n v="35"/>
    <n v="35"/>
    <n v="0"/>
    <n v="59"/>
    <n v="35"/>
    <s v="Wed"/>
    <x v="5"/>
  </r>
  <r>
    <s v="A00752"/>
    <s v="Southeast"/>
    <s v="Cartier"/>
    <s v="Assess"/>
    <m/>
    <d v="2021-05-05T00:00:00"/>
    <d v="2021-05-17T00:00:00"/>
    <x v="1"/>
    <m/>
    <m/>
    <n v="0.25"/>
    <n v="28.036799999999999"/>
    <s v="Account"/>
    <n v="12"/>
    <n v="80"/>
    <n v="20"/>
    <n v="20"/>
    <n v="28.036799999999999"/>
    <n v="48.036799999999999"/>
    <n v="48.036799999999999"/>
    <s v="Wed"/>
    <x v="5"/>
  </r>
  <r>
    <s v="A00753"/>
    <s v="South"/>
    <s v="Burton"/>
    <s v="Assess"/>
    <m/>
    <d v="2021-05-05T00:00:00"/>
    <d v="2021-05-17T00:00:00"/>
    <x v="0"/>
    <m/>
    <m/>
    <n v="0.5"/>
    <n v="291.10989999999998"/>
    <s v="C.O.D."/>
    <n v="12"/>
    <n v="140"/>
    <n v="70"/>
    <n v="70"/>
    <n v="291.10989999999998"/>
    <n v="361.10989999999998"/>
    <n v="361.10989999999998"/>
    <s v="Wed"/>
    <x v="5"/>
  </r>
  <r>
    <s v="A00754"/>
    <s v="Northeast"/>
    <s v="Ling"/>
    <s v="Assess"/>
    <m/>
    <d v="2021-05-05T00:00:00"/>
    <d v="2021-05-24T00:00:00"/>
    <x v="0"/>
    <m/>
    <m/>
    <n v="0.25"/>
    <n v="36.3384"/>
    <s v="Account"/>
    <n v="19"/>
    <n v="140"/>
    <n v="35"/>
    <n v="35"/>
    <n v="36.3384"/>
    <n v="71.338400000000007"/>
    <n v="71.338400000000007"/>
    <s v="Wed"/>
    <x v="5"/>
  </r>
  <r>
    <s v="A00755"/>
    <s v="Central"/>
    <s v="Burton"/>
    <s v="Repair"/>
    <m/>
    <d v="2021-05-05T00:00:00"/>
    <d v="2021-05-27T00:00:00"/>
    <x v="1"/>
    <m/>
    <m/>
    <n v="1"/>
    <n v="26.84"/>
    <s v="C.O.D."/>
    <n v="22"/>
    <n v="80"/>
    <n v="80"/>
    <n v="80"/>
    <n v="26.84"/>
    <n v="106.84"/>
    <n v="106.84"/>
    <s v="Wed"/>
    <x v="2"/>
  </r>
  <r>
    <s v="A00756"/>
    <s v="Central"/>
    <s v="Khan"/>
    <s v="Deliver"/>
    <m/>
    <d v="2021-05-06T00:00:00"/>
    <d v="2021-05-20T00:00:00"/>
    <x v="1"/>
    <m/>
    <m/>
    <n v="0.25"/>
    <n v="56.107500000000002"/>
    <s v="Account"/>
    <n v="14"/>
    <n v="80"/>
    <n v="20"/>
    <n v="20"/>
    <n v="56.107500000000002"/>
    <n v="76.107500000000002"/>
    <n v="76.107500000000002"/>
    <s v="Thu"/>
    <x v="2"/>
  </r>
  <r>
    <s v="A00757"/>
    <s v="North"/>
    <s v="Ling"/>
    <s v="Replace"/>
    <m/>
    <d v="2021-05-06T00:00:00"/>
    <d v="2021-05-19T00:00:00"/>
    <x v="0"/>
    <m/>
    <m/>
    <n v="0.5"/>
    <n v="205.53"/>
    <s v="Account"/>
    <n v="13"/>
    <n v="140"/>
    <n v="70"/>
    <n v="70"/>
    <n v="205.53"/>
    <n v="275.52999999999997"/>
    <n v="275.52999999999997"/>
    <s v="Thu"/>
    <x v="3"/>
  </r>
  <r>
    <s v="A00758"/>
    <s v="Northwest"/>
    <s v="Cartier"/>
    <s v="Repair"/>
    <m/>
    <d v="2021-05-06T00:00:00"/>
    <d v="2021-05-26T00:00:00"/>
    <x v="1"/>
    <m/>
    <m/>
    <n v="1"/>
    <n v="77.805000000000007"/>
    <s v="C.O.D."/>
    <n v="20"/>
    <n v="80"/>
    <n v="80"/>
    <n v="80"/>
    <n v="77.805000000000007"/>
    <n v="157.80500000000001"/>
    <n v="157.80500000000001"/>
    <s v="Thu"/>
    <x v="3"/>
  </r>
  <r>
    <s v="A00759"/>
    <s v="Southeast"/>
    <s v="Cartier"/>
    <s v="Replace"/>
    <m/>
    <d v="2021-05-06T00:00:00"/>
    <d v="2021-05-27T00:00:00"/>
    <x v="1"/>
    <m/>
    <m/>
    <n v="0.5"/>
    <n v="205.06549999999999"/>
    <s v="C.O.D."/>
    <n v="21"/>
    <n v="80"/>
    <n v="40"/>
    <n v="40"/>
    <n v="205.06549999999999"/>
    <n v="245.06549999999999"/>
    <n v="245.06549999999999"/>
    <s v="Thu"/>
    <x v="2"/>
  </r>
  <r>
    <s v="A00760"/>
    <s v="Southeast"/>
    <s v="Cartier"/>
    <s v="Repair"/>
    <m/>
    <d v="2021-05-07T00:00:00"/>
    <d v="2021-07-20T00:00:00"/>
    <x v="1"/>
    <m/>
    <m/>
    <n v="1.25"/>
    <n v="30"/>
    <s v="C.O.D."/>
    <n v="74"/>
    <n v="80"/>
    <n v="100"/>
    <n v="100"/>
    <n v="30"/>
    <n v="130"/>
    <n v="130"/>
    <s v="Fri"/>
    <x v="0"/>
  </r>
  <r>
    <s v="A00761"/>
    <s v="South"/>
    <s v="Lopez"/>
    <s v="Assess"/>
    <m/>
    <d v="2021-05-10T00:00:00"/>
    <d v="2021-05-19T00:00:00"/>
    <x v="1"/>
    <m/>
    <m/>
    <n v="0.5"/>
    <n v="92.585999999999999"/>
    <s v="P.O."/>
    <n v="9"/>
    <n v="80"/>
    <n v="40"/>
    <n v="40"/>
    <n v="92.585999999999999"/>
    <n v="132.58600000000001"/>
    <n v="132.58600000000001"/>
    <s v="Mon"/>
    <x v="3"/>
  </r>
  <r>
    <s v="A00762"/>
    <s v="North"/>
    <s v="Ling"/>
    <s v="Assess"/>
    <m/>
    <d v="2021-05-10T00:00:00"/>
    <d v="2021-05-31T00:00:00"/>
    <x v="1"/>
    <m/>
    <m/>
    <n v="0.25"/>
    <n v="58.24"/>
    <s v="Account"/>
    <n v="21"/>
    <n v="80"/>
    <n v="20"/>
    <n v="20"/>
    <n v="58.24"/>
    <n v="78.240000000000009"/>
    <n v="78.240000000000009"/>
    <s v="Mon"/>
    <x v="5"/>
  </r>
  <r>
    <s v="A00763"/>
    <s v="Northwest"/>
    <s v="Burton"/>
    <s v="Replace"/>
    <s v="Yes"/>
    <d v="2021-05-10T00:00:00"/>
    <d v="2021-06-05T00:00:00"/>
    <x v="0"/>
    <m/>
    <m/>
    <n v="0.5"/>
    <n v="69.6571"/>
    <s v="P.O."/>
    <n v="26"/>
    <n v="140"/>
    <n v="70"/>
    <n v="70"/>
    <n v="69.6571"/>
    <n v="139.65710000000001"/>
    <n v="139.65710000000001"/>
    <s v="Mon"/>
    <x v="4"/>
  </r>
  <r>
    <s v="A00764"/>
    <s v="Central"/>
    <s v="Cartier"/>
    <s v="Install"/>
    <s v="Yes"/>
    <d v="2021-05-10T00:00:00"/>
    <d v="2021-06-02T00:00:00"/>
    <x v="0"/>
    <m/>
    <m/>
    <n v="1"/>
    <n v="51.8767"/>
    <s v="C.O.D."/>
    <n v="23"/>
    <n v="140"/>
    <n v="140"/>
    <n v="140"/>
    <n v="51.8767"/>
    <n v="191.8767"/>
    <n v="191.8767"/>
    <s v="Mon"/>
    <x v="3"/>
  </r>
  <r>
    <s v="A00765"/>
    <s v="Southwest"/>
    <s v="Cartier"/>
    <s v="Assess"/>
    <m/>
    <d v="2021-05-10T00:00:00"/>
    <d v="2021-06-10T00:00:00"/>
    <x v="0"/>
    <m/>
    <m/>
    <n v="0.5"/>
    <n v="103.1811"/>
    <s v="C.O.D."/>
    <n v="31"/>
    <n v="140"/>
    <n v="70"/>
    <n v="70"/>
    <n v="103.1811"/>
    <n v="173.18110000000001"/>
    <n v="173.18110000000001"/>
    <s v="Mon"/>
    <x v="2"/>
  </r>
  <r>
    <s v="A00766"/>
    <s v="North"/>
    <s v="Ling"/>
    <s v="Assess"/>
    <m/>
    <d v="2021-05-10T00:00:00"/>
    <d v="2021-06-10T00:00:00"/>
    <x v="0"/>
    <m/>
    <m/>
    <n v="0.25"/>
    <n v="122.633"/>
    <s v="C.O.D."/>
    <n v="31"/>
    <n v="140"/>
    <n v="35"/>
    <n v="35"/>
    <n v="122.633"/>
    <n v="157.63299999999998"/>
    <n v="157.63299999999998"/>
    <s v="Mon"/>
    <x v="2"/>
  </r>
  <r>
    <s v="A00767"/>
    <s v="Southeast"/>
    <s v="Cartier"/>
    <s v="Assess"/>
    <m/>
    <d v="2021-05-10T00:00:00"/>
    <d v="2021-06-14T00:00:00"/>
    <x v="1"/>
    <m/>
    <m/>
    <n v="0.25"/>
    <n v="73.810299999999998"/>
    <s v="C.O.D."/>
    <n v="35"/>
    <n v="80"/>
    <n v="20"/>
    <n v="20"/>
    <n v="73.810299999999998"/>
    <n v="93.810299999999998"/>
    <n v="93.810299999999998"/>
    <s v="Mon"/>
    <x v="5"/>
  </r>
  <r>
    <s v="A00768"/>
    <s v="Northwest"/>
    <s v="Burton"/>
    <s v="Deliver"/>
    <m/>
    <d v="2021-05-11T00:00:00"/>
    <d v="2021-05-24T00:00:00"/>
    <x v="0"/>
    <m/>
    <m/>
    <n v="0.25"/>
    <n v="479.36"/>
    <s v="Account"/>
    <n v="13"/>
    <n v="140"/>
    <n v="35"/>
    <n v="35"/>
    <n v="479.36"/>
    <n v="514.36"/>
    <n v="514.36"/>
    <s v="Tue"/>
    <x v="5"/>
  </r>
  <r>
    <s v="A00769"/>
    <s v="West"/>
    <s v="Khan"/>
    <s v="Assess"/>
    <m/>
    <d v="2021-05-11T00:00:00"/>
    <d v="2021-06-02T00:00:00"/>
    <x v="1"/>
    <m/>
    <m/>
    <n v="0.25"/>
    <n v="180"/>
    <s v="P.O."/>
    <n v="22"/>
    <n v="80"/>
    <n v="20"/>
    <n v="20"/>
    <n v="180"/>
    <n v="200"/>
    <n v="200"/>
    <s v="Tue"/>
    <x v="3"/>
  </r>
  <r>
    <s v="A00770"/>
    <s v="Central"/>
    <s v="Cartier"/>
    <s v="Replace"/>
    <s v="Yes"/>
    <d v="2021-05-11T00:00:00"/>
    <d v="2021-07-22T00:00:00"/>
    <x v="1"/>
    <m/>
    <m/>
    <n v="1"/>
    <n v="117.44840000000001"/>
    <s v="Account"/>
    <n v="72"/>
    <n v="80"/>
    <n v="80"/>
    <n v="80"/>
    <n v="117.44840000000001"/>
    <n v="197.44839999999999"/>
    <n v="197.44839999999999"/>
    <s v="Tue"/>
    <x v="2"/>
  </r>
  <r>
    <s v="A00771"/>
    <s v="West"/>
    <s v="Khan"/>
    <s v="Assess"/>
    <m/>
    <d v="2021-05-12T00:00:00"/>
    <d v="2021-06-02T00:00:00"/>
    <x v="1"/>
    <m/>
    <m/>
    <n v="0.25"/>
    <n v="240.28399999999999"/>
    <s v="P.O."/>
    <n v="21"/>
    <n v="80"/>
    <n v="20"/>
    <n v="20"/>
    <n v="240.28399999999999"/>
    <n v="260.28399999999999"/>
    <n v="260.28399999999999"/>
    <s v="Wed"/>
    <x v="3"/>
  </r>
  <r>
    <s v="A00772"/>
    <s v="Southwest"/>
    <s v="Khan"/>
    <s v="Replace"/>
    <m/>
    <d v="2021-05-12T00:00:00"/>
    <d v="2021-06-16T00:00:00"/>
    <x v="0"/>
    <m/>
    <m/>
    <n v="0.5"/>
    <n v="176.31290000000001"/>
    <s v="C.O.D."/>
    <n v="35"/>
    <n v="140"/>
    <n v="70"/>
    <n v="70"/>
    <n v="176.31290000000001"/>
    <n v="246.31290000000001"/>
    <n v="246.31290000000001"/>
    <s v="Wed"/>
    <x v="3"/>
  </r>
  <r>
    <s v="A00773"/>
    <s v="Central"/>
    <s v="Cartier"/>
    <s v="Assess"/>
    <m/>
    <d v="2021-05-12T00:00:00"/>
    <d v="2021-06-23T00:00:00"/>
    <x v="1"/>
    <m/>
    <m/>
    <n v="0.5"/>
    <n v="280"/>
    <s v="Account"/>
    <n v="42"/>
    <n v="80"/>
    <n v="40"/>
    <n v="40"/>
    <n v="280"/>
    <n v="320"/>
    <n v="320"/>
    <s v="Wed"/>
    <x v="3"/>
  </r>
  <r>
    <s v="A00774"/>
    <s v="Central"/>
    <s v="Khan"/>
    <s v="Repair"/>
    <m/>
    <d v="2021-05-12T00:00:00"/>
    <d v="2021-07-20T00:00:00"/>
    <x v="0"/>
    <m/>
    <m/>
    <n v="2"/>
    <n v="345.72890000000001"/>
    <s v="C.O.D."/>
    <n v="69"/>
    <n v="140"/>
    <n v="280"/>
    <n v="280"/>
    <n v="345.72890000000001"/>
    <n v="625.72890000000007"/>
    <n v="625.72890000000007"/>
    <s v="Wed"/>
    <x v="0"/>
  </r>
  <r>
    <s v="A00775"/>
    <s v="North"/>
    <s v="Ling"/>
    <s v="Replace"/>
    <m/>
    <d v="2021-05-13T00:00:00"/>
    <d v="2021-05-31T00:00:00"/>
    <x v="0"/>
    <m/>
    <m/>
    <n v="1"/>
    <n v="158.29130000000001"/>
    <s v="Account"/>
    <n v="18"/>
    <n v="140"/>
    <n v="140"/>
    <n v="140"/>
    <n v="158.29130000000001"/>
    <n v="298.29129999999998"/>
    <n v="298.29129999999998"/>
    <s v="Thu"/>
    <x v="5"/>
  </r>
  <r>
    <s v="A00776"/>
    <s v="Northwest"/>
    <s v="Cartier"/>
    <s v="Replace"/>
    <m/>
    <d v="2021-05-13T00:00:00"/>
    <d v="2021-06-01T00:00:00"/>
    <x v="1"/>
    <m/>
    <m/>
    <n v="0.5"/>
    <n v="14.42"/>
    <s v="Account"/>
    <n v="19"/>
    <n v="80"/>
    <n v="40"/>
    <n v="40"/>
    <n v="14.42"/>
    <n v="54.42"/>
    <n v="54.42"/>
    <s v="Thu"/>
    <x v="0"/>
  </r>
  <r>
    <s v="A00777"/>
    <s v="South"/>
    <s v="Lopez"/>
    <s v="Replace"/>
    <m/>
    <d v="2021-05-13T00:00:00"/>
    <d v="2021-06-08T00:00:00"/>
    <x v="1"/>
    <m/>
    <m/>
    <n v="0.75"/>
    <n v="62.970199999999998"/>
    <s v="Account"/>
    <n v="26"/>
    <n v="80"/>
    <n v="60"/>
    <n v="60"/>
    <n v="62.970199999999998"/>
    <n v="122.97020000000001"/>
    <n v="122.97020000000001"/>
    <s v="Thu"/>
    <x v="0"/>
  </r>
  <r>
    <s v="A00778"/>
    <s v="North"/>
    <s v="Ling"/>
    <s v="Assess"/>
    <m/>
    <d v="2021-05-13T00:00:00"/>
    <d v="2021-06-08T00:00:00"/>
    <x v="0"/>
    <m/>
    <m/>
    <n v="0.25"/>
    <n v="63.441299999999998"/>
    <s v="Account"/>
    <n v="26"/>
    <n v="140"/>
    <n v="35"/>
    <n v="35"/>
    <n v="63.441299999999998"/>
    <n v="98.441299999999998"/>
    <n v="98.441299999999998"/>
    <s v="Thu"/>
    <x v="0"/>
  </r>
  <r>
    <s v="A00779"/>
    <s v="Central"/>
    <s v="Cartier"/>
    <s v="Replace"/>
    <m/>
    <d v="2021-05-13T00:00:00"/>
    <d v="2021-06-16T00:00:00"/>
    <x v="1"/>
    <m/>
    <m/>
    <n v="0.5"/>
    <n v="30"/>
    <s v="C.O.D."/>
    <n v="34"/>
    <n v="80"/>
    <n v="40"/>
    <n v="40"/>
    <n v="30"/>
    <n v="70"/>
    <n v="70"/>
    <s v="Thu"/>
    <x v="3"/>
  </r>
  <r>
    <s v="A00780"/>
    <s v="Northeast"/>
    <s v="Ling"/>
    <s v="Replace"/>
    <m/>
    <d v="2021-05-13T00:00:00"/>
    <d v="2021-06-17T00:00:00"/>
    <x v="1"/>
    <m/>
    <m/>
    <n v="0.5"/>
    <n v="496"/>
    <s v="Account"/>
    <n v="35"/>
    <n v="80"/>
    <n v="40"/>
    <n v="40"/>
    <n v="496"/>
    <n v="536"/>
    <n v="536"/>
    <s v="Thu"/>
    <x v="2"/>
  </r>
  <r>
    <s v="A00781"/>
    <s v="Northwest"/>
    <s v="Cartier"/>
    <s v="Replace"/>
    <s v="Yes"/>
    <d v="2021-05-13T00:00:00"/>
    <m/>
    <x v="1"/>
    <m/>
    <s v="Yes"/>
    <m/>
    <n v="126.81"/>
    <s v="C.O.D."/>
    <s v=""/>
    <n v="80"/>
    <n v="0"/>
    <n v="0"/>
    <n v="0"/>
    <n v="126.81"/>
    <n v="0"/>
    <s v="Thu"/>
    <x v="4"/>
  </r>
  <r>
    <s v="A00782"/>
    <s v="West"/>
    <s v="Khan"/>
    <s v="Install"/>
    <m/>
    <d v="2021-05-13T00:00:00"/>
    <m/>
    <x v="0"/>
    <m/>
    <m/>
    <m/>
    <n v="144"/>
    <s v="C.O.D."/>
    <s v=""/>
    <n v="140"/>
    <n v="0"/>
    <n v="0"/>
    <n v="144"/>
    <n v="144"/>
    <n v="144"/>
    <s v="Thu"/>
    <x v="4"/>
  </r>
  <r>
    <s v="A00783"/>
    <s v="East"/>
    <s v="Ling"/>
    <s v="Replace"/>
    <m/>
    <d v="2021-05-15T00:00:00"/>
    <d v="2021-06-07T00:00:00"/>
    <x v="0"/>
    <m/>
    <s v="Yes"/>
    <n v="0.5"/>
    <n v="494.92989999999998"/>
    <s v="C.O.D."/>
    <n v="23"/>
    <n v="140"/>
    <n v="70"/>
    <n v="70"/>
    <n v="0"/>
    <n v="564.92989999999998"/>
    <n v="70"/>
    <s v="Sat"/>
    <x v="5"/>
  </r>
  <r>
    <s v="A00784"/>
    <s v="North"/>
    <s v="Ling"/>
    <s v="Assess"/>
    <m/>
    <d v="2021-05-15T00:00:00"/>
    <d v="2021-06-08T00:00:00"/>
    <x v="0"/>
    <m/>
    <m/>
    <n v="0.25"/>
    <n v="30.0473"/>
    <s v="C.O.D."/>
    <n v="24"/>
    <n v="140"/>
    <n v="35"/>
    <n v="35"/>
    <n v="30.0473"/>
    <n v="65.047300000000007"/>
    <n v="65.047300000000007"/>
    <s v="Sat"/>
    <x v="0"/>
  </r>
  <r>
    <s v="A00785"/>
    <s v="Southeast"/>
    <s v="Burton"/>
    <s v="Assess"/>
    <s v="Yes"/>
    <d v="2021-05-17T00:00:00"/>
    <d v="2021-05-25T00:00:00"/>
    <x v="1"/>
    <m/>
    <m/>
    <n v="0.25"/>
    <n v="147.63820000000001"/>
    <s v="Account"/>
    <n v="8"/>
    <n v="80"/>
    <n v="20"/>
    <n v="20"/>
    <n v="147.63820000000001"/>
    <n v="167.63820000000001"/>
    <n v="167.63820000000001"/>
    <s v="Mon"/>
    <x v="0"/>
  </r>
  <r>
    <s v="A00786"/>
    <s v="North"/>
    <s v="Ling"/>
    <s v="Replace"/>
    <m/>
    <d v="2021-05-17T00:00:00"/>
    <d v="2021-05-28T00:00:00"/>
    <x v="0"/>
    <m/>
    <m/>
    <n v="0.5"/>
    <n v="37.44"/>
    <s v="C.O.D."/>
    <n v="11"/>
    <n v="140"/>
    <n v="70"/>
    <n v="70"/>
    <n v="37.44"/>
    <n v="107.44"/>
    <n v="107.44"/>
    <s v="Mon"/>
    <x v="1"/>
  </r>
  <r>
    <s v="A00787"/>
    <s v="Northeast"/>
    <s v="Ling"/>
    <s v="Assess"/>
    <m/>
    <d v="2021-05-17T00:00:00"/>
    <d v="2021-06-02T00:00:00"/>
    <x v="0"/>
    <m/>
    <m/>
    <n v="0.5"/>
    <n v="288"/>
    <s v="Account"/>
    <n v="16"/>
    <n v="140"/>
    <n v="70"/>
    <n v="70"/>
    <n v="288"/>
    <n v="358"/>
    <n v="358"/>
    <s v="Mon"/>
    <x v="3"/>
  </r>
  <r>
    <s v="A00788"/>
    <s v="Northwest"/>
    <s v="Cartier"/>
    <s v="Assess"/>
    <m/>
    <d v="2021-05-17T00:00:00"/>
    <d v="2021-06-02T00:00:00"/>
    <x v="0"/>
    <m/>
    <m/>
    <n v="1"/>
    <n v="150"/>
    <s v="C.O.D."/>
    <n v="16"/>
    <n v="140"/>
    <n v="140"/>
    <n v="140"/>
    <n v="150"/>
    <n v="290"/>
    <n v="290"/>
    <s v="Mon"/>
    <x v="3"/>
  </r>
  <r>
    <s v="A00789"/>
    <s v="North"/>
    <s v="Ling"/>
    <s v="Deliver"/>
    <m/>
    <d v="2021-05-17T00:00:00"/>
    <d v="2021-06-08T00:00:00"/>
    <x v="1"/>
    <m/>
    <m/>
    <n v="0.25"/>
    <n v="42.66"/>
    <s v="Account"/>
    <n v="22"/>
    <n v="80"/>
    <n v="20"/>
    <n v="20"/>
    <n v="42.66"/>
    <n v="62.66"/>
    <n v="62.66"/>
    <s v="Mon"/>
    <x v="0"/>
  </r>
  <r>
    <s v="A00790"/>
    <s v="North"/>
    <s v="Ling"/>
    <s v="Assess"/>
    <m/>
    <d v="2021-05-17T00:00:00"/>
    <d v="2021-06-08T00:00:00"/>
    <x v="1"/>
    <m/>
    <m/>
    <n v="0.25"/>
    <n v="287.25"/>
    <s v="Account"/>
    <n v="22"/>
    <n v="80"/>
    <n v="20"/>
    <n v="20"/>
    <n v="287.25"/>
    <n v="307.25"/>
    <n v="307.25"/>
    <s v="Mon"/>
    <x v="0"/>
  </r>
  <r>
    <s v="A00791"/>
    <s v="West"/>
    <s v="Cartier"/>
    <s v="Deliver"/>
    <m/>
    <d v="2021-05-17T00:00:00"/>
    <d v="2021-06-11T00:00:00"/>
    <x v="0"/>
    <m/>
    <m/>
    <n v="0.25"/>
    <n v="147.4015"/>
    <s v="C.O.D."/>
    <n v="25"/>
    <n v="140"/>
    <n v="35"/>
    <n v="35"/>
    <n v="147.4015"/>
    <n v="182.4015"/>
    <n v="182.4015"/>
    <s v="Mon"/>
    <x v="1"/>
  </r>
  <r>
    <s v="A00792"/>
    <s v="North"/>
    <s v="Ling"/>
    <s v="Deliver"/>
    <m/>
    <d v="2021-05-17T00:00:00"/>
    <d v="2021-06-19T00:00:00"/>
    <x v="1"/>
    <m/>
    <m/>
    <n v="0.25"/>
    <n v="59.242100000000001"/>
    <s v="C.O.D."/>
    <n v="33"/>
    <n v="80"/>
    <n v="20"/>
    <n v="20"/>
    <n v="59.242100000000001"/>
    <n v="79.242099999999994"/>
    <n v="79.242099999999994"/>
    <s v="Mon"/>
    <x v="4"/>
  </r>
  <r>
    <s v="A00793"/>
    <s v="North"/>
    <s v="Ling"/>
    <s v="Assess"/>
    <m/>
    <d v="2021-05-17T00:00:00"/>
    <d v="2021-06-14T00:00:00"/>
    <x v="1"/>
    <m/>
    <m/>
    <n v="0.25"/>
    <n v="240"/>
    <s v="Account"/>
    <n v="28"/>
    <n v="80"/>
    <n v="20"/>
    <n v="20"/>
    <n v="240"/>
    <n v="260"/>
    <n v="260"/>
    <s v="Mon"/>
    <x v="5"/>
  </r>
  <r>
    <s v="A00794"/>
    <s v="North"/>
    <s v="Ling"/>
    <s v="Deliver"/>
    <m/>
    <d v="2021-05-17T00:00:00"/>
    <d v="2021-06-22T00:00:00"/>
    <x v="0"/>
    <m/>
    <m/>
    <n v="0.25"/>
    <n v="197.47"/>
    <s v="C.O.D."/>
    <n v="36"/>
    <n v="140"/>
    <n v="35"/>
    <n v="35"/>
    <n v="197.47"/>
    <n v="232.47"/>
    <n v="232.47"/>
    <s v="Mon"/>
    <x v="0"/>
  </r>
  <r>
    <s v="A00795"/>
    <s v="Northeast"/>
    <s v="Ling"/>
    <s v="Assess"/>
    <m/>
    <d v="2021-05-17T00:00:00"/>
    <d v="2021-07-16T00:00:00"/>
    <x v="0"/>
    <m/>
    <m/>
    <n v="0.5"/>
    <n v="304.19459999999998"/>
    <s v="C.O.D."/>
    <n v="60"/>
    <n v="140"/>
    <n v="70"/>
    <n v="70"/>
    <n v="304.19459999999998"/>
    <n v="374.19459999999998"/>
    <n v="374.19459999999998"/>
    <s v="Mon"/>
    <x v="1"/>
  </r>
  <r>
    <s v="A00796"/>
    <s v="Southeast"/>
    <s v="Burton"/>
    <s v="Replace"/>
    <m/>
    <d v="2021-05-18T00:00:00"/>
    <d v="2021-05-27T00:00:00"/>
    <x v="1"/>
    <m/>
    <m/>
    <n v="0.5"/>
    <n v="64.342100000000002"/>
    <s v="Account"/>
    <n v="9"/>
    <n v="80"/>
    <n v="40"/>
    <n v="40"/>
    <n v="64.342100000000002"/>
    <n v="104.3421"/>
    <n v="104.3421"/>
    <s v="Tue"/>
    <x v="2"/>
  </r>
  <r>
    <s v="A00797"/>
    <s v="South"/>
    <s v="Lopez"/>
    <s v="Replace"/>
    <m/>
    <d v="2021-05-18T00:00:00"/>
    <d v="2021-05-31T00:00:00"/>
    <x v="1"/>
    <m/>
    <m/>
    <n v="0.5"/>
    <n v="10.27"/>
    <s v="Account"/>
    <n v="13"/>
    <n v="80"/>
    <n v="40"/>
    <n v="40"/>
    <n v="10.27"/>
    <n v="50.269999999999996"/>
    <n v="50.269999999999996"/>
    <s v="Tue"/>
    <x v="5"/>
  </r>
  <r>
    <s v="A00798"/>
    <s v="Northwest"/>
    <s v="Burton"/>
    <s v="Assess"/>
    <m/>
    <d v="2021-05-18T00:00:00"/>
    <d v="2021-06-03T00:00:00"/>
    <x v="0"/>
    <m/>
    <m/>
    <n v="0.75"/>
    <n v="319.02080000000001"/>
    <s v="C.O.D."/>
    <n v="16"/>
    <n v="140"/>
    <n v="105"/>
    <n v="105"/>
    <n v="319.02080000000001"/>
    <n v="424.02080000000001"/>
    <n v="424.02080000000001"/>
    <s v="Tue"/>
    <x v="2"/>
  </r>
  <r>
    <s v="A00799"/>
    <s v="Northwest"/>
    <s v="Khan"/>
    <s v="Replace"/>
    <m/>
    <d v="2021-05-18T00:00:00"/>
    <d v="2021-06-01T00:00:00"/>
    <x v="1"/>
    <m/>
    <m/>
    <n v="0.75"/>
    <n v="131"/>
    <s v="C.O.D."/>
    <n v="14"/>
    <n v="80"/>
    <n v="60"/>
    <n v="60"/>
    <n v="131"/>
    <n v="191"/>
    <n v="191"/>
    <s v="Tue"/>
    <x v="0"/>
  </r>
  <r>
    <s v="A00800"/>
    <s v="North"/>
    <s v="Ling"/>
    <s v="Assess"/>
    <m/>
    <d v="2021-05-18T00:00:00"/>
    <d v="2021-06-02T00:00:00"/>
    <x v="0"/>
    <m/>
    <m/>
    <n v="0.25"/>
    <n v="167"/>
    <s v="Account"/>
    <n v="15"/>
    <n v="140"/>
    <n v="35"/>
    <n v="35"/>
    <n v="167"/>
    <n v="202"/>
    <n v="202"/>
    <s v="Tue"/>
    <x v="3"/>
  </r>
  <r>
    <s v="A00801"/>
    <s v="Southeast"/>
    <s v="Burton"/>
    <s v="Replace"/>
    <m/>
    <d v="2021-05-18T00:00:00"/>
    <d v="2021-06-09T00:00:00"/>
    <x v="1"/>
    <m/>
    <m/>
    <n v="0.5"/>
    <n v="91.041700000000006"/>
    <s v="Account"/>
    <n v="22"/>
    <n v="80"/>
    <n v="40"/>
    <n v="40"/>
    <n v="91.041700000000006"/>
    <n v="131.04169999999999"/>
    <n v="131.04169999999999"/>
    <s v="Tue"/>
    <x v="3"/>
  </r>
  <r>
    <s v="A00802"/>
    <s v="West"/>
    <s v="Khan"/>
    <s v="Assess"/>
    <m/>
    <d v="2021-05-18T00:00:00"/>
    <d v="2021-06-22T00:00:00"/>
    <x v="1"/>
    <m/>
    <m/>
    <n v="0.25"/>
    <n v="44.9221"/>
    <s v="C.O.D."/>
    <n v="35"/>
    <n v="80"/>
    <n v="20"/>
    <n v="20"/>
    <n v="44.9221"/>
    <n v="64.9221"/>
    <n v="64.9221"/>
    <s v="Tue"/>
    <x v="0"/>
  </r>
  <r>
    <s v="A00803"/>
    <s v="Northwest"/>
    <s v="Cartier"/>
    <s v="Replace"/>
    <m/>
    <d v="2021-05-18T00:00:00"/>
    <d v="2021-07-23T00:00:00"/>
    <x v="1"/>
    <s v="Yes"/>
    <s v="Yes"/>
    <n v="1"/>
    <n v="163.92760000000001"/>
    <s v="Warranty"/>
    <n v="66"/>
    <n v="80"/>
    <n v="80"/>
    <n v="0"/>
    <n v="0"/>
    <n v="243.92760000000001"/>
    <n v="0"/>
    <s v="Tue"/>
    <x v="1"/>
  </r>
  <r>
    <s v="A00804"/>
    <s v="Southeast"/>
    <s v="Cartier"/>
    <s v="Install"/>
    <m/>
    <d v="2021-05-18T00:00:00"/>
    <m/>
    <x v="0"/>
    <m/>
    <m/>
    <m/>
    <n v="281.61579999999998"/>
    <s v="Account"/>
    <s v=""/>
    <n v="140"/>
    <n v="0"/>
    <n v="0"/>
    <n v="281.61579999999998"/>
    <n v="281.61579999999998"/>
    <n v="281.61579999999998"/>
    <s v="Tue"/>
    <x v="4"/>
  </r>
  <r>
    <s v="A00805"/>
    <s v="South"/>
    <s v="Lopez"/>
    <s v="Assess"/>
    <m/>
    <d v="2021-05-19T00:00:00"/>
    <d v="2021-05-31T00:00:00"/>
    <x v="1"/>
    <m/>
    <m/>
    <n v="0.5"/>
    <n v="7.02"/>
    <s v="P.O."/>
    <n v="12"/>
    <n v="80"/>
    <n v="40"/>
    <n v="40"/>
    <n v="7.02"/>
    <n v="47.019999999999996"/>
    <n v="47.019999999999996"/>
    <s v="Wed"/>
    <x v="5"/>
  </r>
  <r>
    <s v="A00806"/>
    <s v="South"/>
    <s v="Lopez"/>
    <s v="Assess"/>
    <m/>
    <d v="2021-05-19T00:00:00"/>
    <d v="2021-05-31T00:00:00"/>
    <x v="1"/>
    <m/>
    <m/>
    <n v="0.5"/>
    <n v="28.996500000000001"/>
    <s v="Account"/>
    <n v="12"/>
    <n v="80"/>
    <n v="40"/>
    <n v="40"/>
    <n v="28.996500000000001"/>
    <n v="68.996499999999997"/>
    <n v="68.996499999999997"/>
    <s v="Wed"/>
    <x v="5"/>
  </r>
  <r>
    <s v="A00807"/>
    <s v="South"/>
    <s v="Lopez"/>
    <s v="Assess"/>
    <m/>
    <d v="2021-05-19T00:00:00"/>
    <d v="2021-05-31T00:00:00"/>
    <x v="1"/>
    <m/>
    <m/>
    <n v="0.5"/>
    <n v="50.57"/>
    <s v="P.O."/>
    <n v="12"/>
    <n v="80"/>
    <n v="40"/>
    <n v="40"/>
    <n v="50.57"/>
    <n v="90.57"/>
    <n v="90.57"/>
    <s v="Wed"/>
    <x v="5"/>
  </r>
  <r>
    <s v="A00808"/>
    <s v="East"/>
    <s v="Ling"/>
    <s v="Replace"/>
    <m/>
    <d v="2021-05-19T00:00:00"/>
    <d v="2021-06-03T00:00:00"/>
    <x v="0"/>
    <m/>
    <m/>
    <n v="0.5"/>
    <n v="271.791"/>
    <s v="C.O.D."/>
    <n v="15"/>
    <n v="140"/>
    <n v="70"/>
    <n v="70"/>
    <n v="271.791"/>
    <n v="341.791"/>
    <n v="341.791"/>
    <s v="Wed"/>
    <x v="2"/>
  </r>
  <r>
    <s v="A00809"/>
    <s v="East"/>
    <s v="Ling"/>
    <s v="Assess"/>
    <m/>
    <d v="2021-05-19T00:00:00"/>
    <d v="2021-06-29T00:00:00"/>
    <x v="0"/>
    <s v="Yes"/>
    <s v="Yes"/>
    <n v="0.25"/>
    <n v="14.702999999999999"/>
    <s v="Warranty"/>
    <n v="41"/>
    <n v="140"/>
    <n v="35"/>
    <n v="0"/>
    <n v="0"/>
    <n v="49.703000000000003"/>
    <n v="0"/>
    <s v="Wed"/>
    <x v="0"/>
  </r>
  <r>
    <s v="A00810"/>
    <s v="Southeast"/>
    <s v="Cartier"/>
    <s v="Replace"/>
    <m/>
    <d v="2021-05-20T00:00:00"/>
    <d v="2021-06-08T00:00:00"/>
    <x v="0"/>
    <m/>
    <s v="Yes"/>
    <n v="3.25"/>
    <n v="311.3621"/>
    <s v="C.O.D."/>
    <n v="19"/>
    <n v="140"/>
    <n v="455"/>
    <n v="455"/>
    <n v="0"/>
    <n v="766.36210000000005"/>
    <n v="455"/>
    <s v="Thu"/>
    <x v="0"/>
  </r>
  <r>
    <s v="A00811"/>
    <s v="Central"/>
    <s v="Cartier"/>
    <s v="Replace"/>
    <m/>
    <d v="2021-05-20T00:00:00"/>
    <d v="2021-06-11T00:00:00"/>
    <x v="1"/>
    <m/>
    <m/>
    <n v="0.75"/>
    <n v="189.31800000000001"/>
    <s v="C.O.D."/>
    <n v="22"/>
    <n v="80"/>
    <n v="60"/>
    <n v="60"/>
    <n v="189.31800000000001"/>
    <n v="249.31800000000001"/>
    <n v="249.31800000000001"/>
    <s v="Thu"/>
    <x v="1"/>
  </r>
  <r>
    <s v="A00812"/>
    <s v="Northwest"/>
    <s v="Cartier"/>
    <s v="Assess"/>
    <m/>
    <d v="2021-05-20T00:00:00"/>
    <d v="2021-06-17T00:00:00"/>
    <x v="1"/>
    <m/>
    <m/>
    <n v="0.5"/>
    <n v="74.532399999999996"/>
    <s v="Account"/>
    <n v="28"/>
    <n v="80"/>
    <n v="40"/>
    <n v="40"/>
    <n v="74.532399999999996"/>
    <n v="114.5324"/>
    <n v="114.5324"/>
    <s v="Thu"/>
    <x v="2"/>
  </r>
  <r>
    <s v="A00813"/>
    <s v="Central"/>
    <s v="Cartier"/>
    <s v="Repair"/>
    <m/>
    <d v="2021-05-20T00:00:00"/>
    <d v="2021-06-28T00:00:00"/>
    <x v="1"/>
    <m/>
    <m/>
    <n v="1.5"/>
    <n v="673.21600000000001"/>
    <s v="C.O.D."/>
    <n v="39"/>
    <n v="80"/>
    <n v="120"/>
    <n v="120"/>
    <n v="673.21600000000001"/>
    <n v="793.21600000000001"/>
    <n v="793.21600000000001"/>
    <s v="Thu"/>
    <x v="5"/>
  </r>
  <r>
    <s v="A00814"/>
    <s v="Central"/>
    <s v="Burton"/>
    <s v="Repair"/>
    <m/>
    <d v="2021-05-20T00:00:00"/>
    <d v="2021-07-07T00:00:00"/>
    <x v="0"/>
    <m/>
    <m/>
    <n v="3.5"/>
    <n v="230.39570000000001"/>
    <s v="C.O.D."/>
    <n v="48"/>
    <n v="140"/>
    <n v="490"/>
    <n v="490"/>
    <n v="230.39570000000001"/>
    <n v="720.39570000000003"/>
    <n v="720.39570000000003"/>
    <s v="Thu"/>
    <x v="3"/>
  </r>
  <r>
    <s v="A00815"/>
    <s v="North"/>
    <s v="Ling"/>
    <s v="Assess"/>
    <m/>
    <d v="2021-05-20T00:00:00"/>
    <d v="2021-07-16T00:00:00"/>
    <x v="0"/>
    <m/>
    <m/>
    <n v="0.25"/>
    <n v="14.42"/>
    <s v="Account"/>
    <n v="57"/>
    <n v="140"/>
    <n v="35"/>
    <n v="35"/>
    <n v="14.42"/>
    <n v="49.42"/>
    <n v="49.42"/>
    <s v="Thu"/>
    <x v="1"/>
  </r>
  <r>
    <s v="A00816"/>
    <s v="Southwest"/>
    <s v="Burton"/>
    <s v="Repair"/>
    <m/>
    <d v="2021-05-20T00:00:00"/>
    <m/>
    <x v="0"/>
    <m/>
    <m/>
    <m/>
    <n v="852.54669999999999"/>
    <s v="C.O.D."/>
    <s v=""/>
    <n v="140"/>
    <n v="0"/>
    <n v="0"/>
    <n v="852.54669999999999"/>
    <n v="852.54669999999999"/>
    <n v="852.54669999999999"/>
    <s v="Thu"/>
    <x v="4"/>
  </r>
  <r>
    <s v="A00817"/>
    <s v="Northwest"/>
    <s v="Burton"/>
    <s v="Replace"/>
    <s v="Yes"/>
    <d v="2021-05-21T00:00:00"/>
    <d v="2021-06-01T00:00:00"/>
    <x v="1"/>
    <m/>
    <m/>
    <n v="0.5"/>
    <n v="36.754399999999997"/>
    <s v="Account"/>
    <n v="11"/>
    <n v="80"/>
    <n v="40"/>
    <n v="40"/>
    <n v="36.754399999999997"/>
    <n v="76.754400000000004"/>
    <n v="76.754400000000004"/>
    <s v="Fri"/>
    <x v="0"/>
  </r>
  <r>
    <s v="A00818"/>
    <s v="Northwest"/>
    <s v="Cartier"/>
    <s v="Install"/>
    <m/>
    <d v="2021-05-21T00:00:00"/>
    <d v="2021-06-22T00:00:00"/>
    <x v="1"/>
    <m/>
    <m/>
    <n v="1"/>
    <n v="57.966200000000001"/>
    <s v="P.O."/>
    <n v="32"/>
    <n v="80"/>
    <n v="80"/>
    <n v="80"/>
    <n v="57.966200000000001"/>
    <n v="137.96620000000001"/>
    <n v="137.96620000000001"/>
    <s v="Fri"/>
    <x v="0"/>
  </r>
  <r>
    <s v="A00819"/>
    <s v="Northwest"/>
    <s v="Cartier"/>
    <s v="Replace"/>
    <m/>
    <d v="2021-05-21T00:00:00"/>
    <m/>
    <x v="1"/>
    <m/>
    <m/>
    <m/>
    <n v="90"/>
    <s v="P.O."/>
    <s v=""/>
    <n v="80"/>
    <n v="0"/>
    <n v="0"/>
    <n v="90"/>
    <n v="90"/>
    <n v="90"/>
    <s v="Fri"/>
    <x v="4"/>
  </r>
  <r>
    <s v="A00820"/>
    <s v="Northwest"/>
    <s v="Burton"/>
    <s v="Replace"/>
    <s v="Yes"/>
    <d v="2021-05-22T00:00:00"/>
    <m/>
    <x v="1"/>
    <m/>
    <m/>
    <m/>
    <n v="108.51300000000001"/>
    <s v="C.O.D."/>
    <s v=""/>
    <n v="80"/>
    <n v="0"/>
    <n v="0"/>
    <n v="108.51300000000001"/>
    <n v="108.51300000000001"/>
    <n v="108.51300000000001"/>
    <s v="Sat"/>
    <x v="4"/>
  </r>
  <r>
    <s v="A00821"/>
    <s v="North"/>
    <s v="Ling"/>
    <s v="Deliver"/>
    <m/>
    <d v="2021-05-24T00:00:00"/>
    <d v="2021-06-02T00:00:00"/>
    <x v="1"/>
    <m/>
    <m/>
    <n v="0.25"/>
    <n v="22"/>
    <s v="Account"/>
    <n v="9"/>
    <n v="80"/>
    <n v="20"/>
    <n v="20"/>
    <n v="22"/>
    <n v="42"/>
    <n v="42"/>
    <s v="Mon"/>
    <x v="3"/>
  </r>
  <r>
    <s v="A00822"/>
    <s v="Southeast"/>
    <s v="Cartier"/>
    <s v="Deliver"/>
    <m/>
    <d v="2021-05-24T00:00:00"/>
    <d v="2021-06-03T00:00:00"/>
    <x v="1"/>
    <m/>
    <m/>
    <n v="0.25"/>
    <n v="66.864900000000006"/>
    <s v="C.O.D."/>
    <n v="10"/>
    <n v="80"/>
    <n v="20"/>
    <n v="20"/>
    <n v="66.864900000000006"/>
    <n v="86.864900000000006"/>
    <n v="86.864900000000006"/>
    <s v="Mon"/>
    <x v="2"/>
  </r>
  <r>
    <s v="A00823"/>
    <s v="South"/>
    <s v="Lopez"/>
    <s v="Replace"/>
    <m/>
    <d v="2021-05-24T00:00:00"/>
    <d v="2021-06-15T00:00:00"/>
    <x v="1"/>
    <m/>
    <m/>
    <n v="0.75"/>
    <n v="111.15"/>
    <s v="Account"/>
    <n v="22"/>
    <n v="80"/>
    <n v="60"/>
    <n v="60"/>
    <n v="111.15"/>
    <n v="171.15"/>
    <n v="171.15"/>
    <s v="Mon"/>
    <x v="0"/>
  </r>
  <r>
    <s v="A00824"/>
    <s v="South"/>
    <s v="Burton"/>
    <s v="Assess"/>
    <m/>
    <d v="2021-05-24T00:00:00"/>
    <d v="2021-07-12T00:00:00"/>
    <x v="0"/>
    <m/>
    <m/>
    <n v="0.75"/>
    <n v="239.54249999999999"/>
    <s v="Account"/>
    <n v="49"/>
    <n v="140"/>
    <n v="105"/>
    <n v="105"/>
    <n v="239.54249999999999"/>
    <n v="344.54250000000002"/>
    <n v="344.54250000000002"/>
    <s v="Mon"/>
    <x v="5"/>
  </r>
  <r>
    <s v="A00825"/>
    <s v="Central"/>
    <s v="Cartier"/>
    <s v="Replace"/>
    <m/>
    <d v="2021-05-24T00:00:00"/>
    <d v="2021-07-15T00:00:00"/>
    <x v="1"/>
    <m/>
    <m/>
    <n v="0.5"/>
    <n v="657.69"/>
    <s v="C.O.D."/>
    <n v="52"/>
    <n v="80"/>
    <n v="40"/>
    <n v="40"/>
    <n v="657.69"/>
    <n v="697.69"/>
    <n v="697.69"/>
    <s v="Mon"/>
    <x v="2"/>
  </r>
  <r>
    <s v="A00826"/>
    <s v="Southeast"/>
    <s v="Burton"/>
    <s v="Assess"/>
    <m/>
    <d v="2021-05-24T00:00:00"/>
    <d v="2021-07-19T00:00:00"/>
    <x v="1"/>
    <m/>
    <m/>
    <n v="0.25"/>
    <n v="30"/>
    <s v="C.O.D."/>
    <n v="56"/>
    <n v="80"/>
    <n v="20"/>
    <n v="20"/>
    <n v="30"/>
    <n v="50"/>
    <n v="50"/>
    <s v="Mon"/>
    <x v="5"/>
  </r>
  <r>
    <s v="A00827"/>
    <s v="Southeast"/>
    <s v="Khan"/>
    <s v="Assess"/>
    <m/>
    <d v="2021-05-25T00:00:00"/>
    <d v="2021-06-19T00:00:00"/>
    <x v="1"/>
    <m/>
    <m/>
    <n v="0.5"/>
    <n v="26.567499999999999"/>
    <s v="C.O.D."/>
    <n v="25"/>
    <n v="80"/>
    <n v="40"/>
    <n v="40"/>
    <n v="26.567499999999999"/>
    <n v="66.567499999999995"/>
    <n v="66.567499999999995"/>
    <s v="Tue"/>
    <x v="4"/>
  </r>
  <r>
    <s v="A00828"/>
    <s v="West"/>
    <s v="Burton"/>
    <s v="Assess"/>
    <m/>
    <d v="2021-05-25T00:00:00"/>
    <d v="2021-06-14T00:00:00"/>
    <x v="0"/>
    <m/>
    <m/>
    <n v="1.25"/>
    <n v="9.6"/>
    <s v="C.O.D."/>
    <n v="20"/>
    <n v="140"/>
    <n v="175"/>
    <n v="175"/>
    <n v="9.6"/>
    <n v="184.6"/>
    <n v="184.6"/>
    <s v="Tue"/>
    <x v="5"/>
  </r>
  <r>
    <s v="A00829"/>
    <s v="West"/>
    <s v="Khan"/>
    <s v="Assess"/>
    <m/>
    <d v="2021-05-25T00:00:00"/>
    <d v="2021-06-16T00:00:00"/>
    <x v="0"/>
    <m/>
    <m/>
    <n v="0.25"/>
    <n v="396.29149999999998"/>
    <s v="C.O.D."/>
    <n v="22"/>
    <n v="140"/>
    <n v="35"/>
    <n v="35"/>
    <n v="396.29149999999998"/>
    <n v="431.29149999999998"/>
    <n v="431.29149999999998"/>
    <s v="Tue"/>
    <x v="3"/>
  </r>
  <r>
    <s v="A00830"/>
    <s v="East"/>
    <s v="Ling"/>
    <s v="Replace"/>
    <m/>
    <d v="2021-05-25T00:00:00"/>
    <d v="2021-07-05T00:00:00"/>
    <x v="0"/>
    <m/>
    <m/>
    <n v="0.5"/>
    <n v="108"/>
    <s v="C.O.D."/>
    <n v="41"/>
    <n v="140"/>
    <n v="70"/>
    <n v="70"/>
    <n v="108"/>
    <n v="178"/>
    <n v="178"/>
    <s v="Tue"/>
    <x v="5"/>
  </r>
  <r>
    <s v="A00831"/>
    <s v="Northwest"/>
    <s v="Cartier"/>
    <s v="Assess"/>
    <m/>
    <d v="2021-05-25T00:00:00"/>
    <d v="2021-07-19T00:00:00"/>
    <x v="1"/>
    <m/>
    <m/>
    <n v="0.5"/>
    <n v="147.2441"/>
    <s v="C.O.D."/>
    <n v="55"/>
    <n v="80"/>
    <n v="40"/>
    <n v="40"/>
    <n v="147.2441"/>
    <n v="187.2441"/>
    <n v="187.2441"/>
    <s v="Tue"/>
    <x v="5"/>
  </r>
  <r>
    <s v="A00832"/>
    <s v="Central"/>
    <s v="Burton"/>
    <s v="Install"/>
    <m/>
    <d v="2021-05-25T00:00:00"/>
    <m/>
    <x v="1"/>
    <m/>
    <s v="Yes"/>
    <m/>
    <n v="151.28020000000001"/>
    <s v="C.O.D."/>
    <s v=""/>
    <n v="80"/>
    <n v="0"/>
    <n v="0"/>
    <n v="0"/>
    <n v="151.28020000000001"/>
    <n v="0"/>
    <s v="Tue"/>
    <x v="4"/>
  </r>
  <r>
    <s v="A00833"/>
    <s v="Northwest"/>
    <s v="Cartier"/>
    <s v="Replace"/>
    <m/>
    <d v="2021-05-25T00:00:00"/>
    <m/>
    <x v="1"/>
    <m/>
    <m/>
    <m/>
    <n v="47.046399999999998"/>
    <s v="P.O."/>
    <s v=""/>
    <n v="80"/>
    <n v="0"/>
    <n v="0"/>
    <n v="47.046399999999998"/>
    <n v="47.046399999999998"/>
    <n v="47.046399999999998"/>
    <s v="Tue"/>
    <x v="4"/>
  </r>
  <r>
    <s v="A00834"/>
    <s v="Northwest"/>
    <s v="Burton"/>
    <s v="Deliver"/>
    <m/>
    <d v="2021-05-26T00:00:00"/>
    <d v="2021-06-05T00:00:00"/>
    <x v="1"/>
    <m/>
    <m/>
    <n v="0.25"/>
    <n v="51.73"/>
    <s v="C.O.D."/>
    <n v="10"/>
    <n v="80"/>
    <n v="20"/>
    <n v="20"/>
    <n v="51.73"/>
    <n v="71.72999999999999"/>
    <n v="71.72999999999999"/>
    <s v="Wed"/>
    <x v="4"/>
  </r>
  <r>
    <s v="A00835"/>
    <s v="Southeast"/>
    <s v="Cartier"/>
    <s v="Assess"/>
    <m/>
    <d v="2021-05-26T00:00:00"/>
    <d v="2021-06-02T00:00:00"/>
    <x v="0"/>
    <m/>
    <m/>
    <n v="0.25"/>
    <n v="445.78460000000001"/>
    <s v="Account"/>
    <n v="7"/>
    <n v="140"/>
    <n v="35"/>
    <n v="35"/>
    <n v="445.78460000000001"/>
    <n v="480.78460000000001"/>
    <n v="480.78460000000001"/>
    <s v="Wed"/>
    <x v="3"/>
  </r>
  <r>
    <s v="A00836"/>
    <s v="Southeast"/>
    <s v="Cartier"/>
    <s v="Assess"/>
    <m/>
    <d v="2021-05-26T00:00:00"/>
    <d v="2021-06-14T00:00:00"/>
    <x v="0"/>
    <m/>
    <s v="Yes"/>
    <n v="0.25"/>
    <n v="27.486699999999999"/>
    <s v="C.O.D."/>
    <n v="19"/>
    <n v="140"/>
    <n v="35"/>
    <n v="35"/>
    <n v="0"/>
    <n v="62.486699999999999"/>
    <n v="35"/>
    <s v="Wed"/>
    <x v="5"/>
  </r>
  <r>
    <s v="A00837"/>
    <s v="West"/>
    <s v="Burton"/>
    <s v="Assess"/>
    <m/>
    <d v="2021-05-26T00:00:00"/>
    <d v="2021-06-14T00:00:00"/>
    <x v="1"/>
    <m/>
    <m/>
    <n v="0.25"/>
    <n v="42.66"/>
    <s v="Account"/>
    <n v="19"/>
    <n v="80"/>
    <n v="20"/>
    <n v="20"/>
    <n v="42.66"/>
    <n v="62.66"/>
    <n v="62.66"/>
    <s v="Wed"/>
    <x v="5"/>
  </r>
  <r>
    <s v="A00838"/>
    <s v="Southeast"/>
    <s v="Cartier"/>
    <s v="Deliver"/>
    <m/>
    <d v="2021-05-26T00:00:00"/>
    <d v="2021-06-14T00:00:00"/>
    <x v="1"/>
    <m/>
    <m/>
    <n v="0.25"/>
    <n v="185.11340000000001"/>
    <s v="C.O.D."/>
    <n v="19"/>
    <n v="80"/>
    <n v="20"/>
    <n v="20"/>
    <n v="185.11340000000001"/>
    <n v="205.11340000000001"/>
    <n v="205.11340000000001"/>
    <s v="Wed"/>
    <x v="5"/>
  </r>
  <r>
    <s v="A00839"/>
    <s v="Northwest"/>
    <s v="Cartier"/>
    <s v="Replace"/>
    <m/>
    <d v="2021-05-26T00:00:00"/>
    <d v="2021-06-17T00:00:00"/>
    <x v="1"/>
    <m/>
    <s v="Yes"/>
    <n v="0.75"/>
    <n v="70"/>
    <s v="C.O.D."/>
    <n v="22"/>
    <n v="80"/>
    <n v="60"/>
    <n v="60"/>
    <n v="0"/>
    <n v="130"/>
    <n v="60"/>
    <s v="Wed"/>
    <x v="2"/>
  </r>
  <r>
    <s v="A00840"/>
    <s v="Southeast"/>
    <s v="Cartier"/>
    <s v="Assess"/>
    <m/>
    <d v="2021-05-26T00:00:00"/>
    <d v="2021-06-22T00:00:00"/>
    <x v="1"/>
    <m/>
    <m/>
    <n v="0.25"/>
    <n v="120"/>
    <s v="Account"/>
    <n v="27"/>
    <n v="80"/>
    <n v="20"/>
    <n v="20"/>
    <n v="120"/>
    <n v="140"/>
    <n v="140"/>
    <s v="Wed"/>
    <x v="0"/>
  </r>
  <r>
    <s v="A00841"/>
    <s v="Southeast"/>
    <s v="Cartier"/>
    <s v="Assess"/>
    <m/>
    <d v="2021-05-26T00:00:00"/>
    <d v="2021-06-30T00:00:00"/>
    <x v="1"/>
    <m/>
    <m/>
    <n v="0.25"/>
    <n v="178.36179999999999"/>
    <s v="C.O.D."/>
    <n v="35"/>
    <n v="80"/>
    <n v="20"/>
    <n v="20"/>
    <n v="178.36179999999999"/>
    <n v="198.36179999999999"/>
    <n v="198.36179999999999"/>
    <s v="Wed"/>
    <x v="3"/>
  </r>
  <r>
    <s v="A00842"/>
    <s v="Northeast"/>
    <s v="Khan"/>
    <s v="Install"/>
    <m/>
    <d v="2021-05-26T00:00:00"/>
    <d v="2021-06-28T00:00:00"/>
    <x v="1"/>
    <s v="Yes"/>
    <s v="Yes"/>
    <n v="1.5"/>
    <n v="477.78149999999999"/>
    <s v="Warranty"/>
    <n v="33"/>
    <n v="80"/>
    <n v="120"/>
    <n v="0"/>
    <n v="0"/>
    <n v="597.78150000000005"/>
    <n v="0"/>
    <s v="Wed"/>
    <x v="5"/>
  </r>
  <r>
    <s v="A00843"/>
    <s v="Northwest"/>
    <s v="Khan"/>
    <s v="Repair"/>
    <s v="Yes"/>
    <d v="2021-05-26T00:00:00"/>
    <d v="2021-06-30T00:00:00"/>
    <x v="1"/>
    <m/>
    <m/>
    <n v="1"/>
    <n v="67.969700000000003"/>
    <s v="P.O."/>
    <n v="35"/>
    <n v="80"/>
    <n v="80"/>
    <n v="80"/>
    <n v="67.969700000000003"/>
    <n v="147.96969999999999"/>
    <n v="147.96969999999999"/>
    <s v="Wed"/>
    <x v="3"/>
  </r>
  <r>
    <s v="A00844"/>
    <s v="South"/>
    <s v="Burton"/>
    <s v="Assess"/>
    <m/>
    <d v="2021-05-26T00:00:00"/>
    <d v="2021-07-05T00:00:00"/>
    <x v="0"/>
    <m/>
    <s v="Yes"/>
    <n v="1.25"/>
    <n v="300.72309999999999"/>
    <s v="C.O.D."/>
    <n v="40"/>
    <n v="140"/>
    <n v="175"/>
    <n v="175"/>
    <n v="0"/>
    <n v="475.72309999999999"/>
    <n v="175"/>
    <s v="Wed"/>
    <x v="5"/>
  </r>
  <r>
    <s v="A00845"/>
    <s v="Central"/>
    <s v="Burton"/>
    <s v="Assess"/>
    <m/>
    <d v="2021-05-26T00:00:00"/>
    <m/>
    <x v="1"/>
    <m/>
    <m/>
    <m/>
    <n v="377.6"/>
    <s v="Account"/>
    <s v=""/>
    <n v="80"/>
    <n v="0"/>
    <n v="0"/>
    <n v="377.6"/>
    <n v="377.6"/>
    <n v="377.6"/>
    <s v="Wed"/>
    <x v="4"/>
  </r>
  <r>
    <s v="A00846"/>
    <s v="Northwest"/>
    <s v="Cartier"/>
    <s v="Assess"/>
    <m/>
    <d v="2021-05-26T00:00:00"/>
    <m/>
    <x v="1"/>
    <m/>
    <m/>
    <m/>
    <n v="70"/>
    <s v="P.O."/>
    <s v=""/>
    <n v="80"/>
    <n v="0"/>
    <n v="0"/>
    <n v="70"/>
    <n v="70"/>
    <n v="70"/>
    <s v="Wed"/>
    <x v="4"/>
  </r>
  <r>
    <s v="A00847"/>
    <s v="Northwest"/>
    <s v="Cartier"/>
    <s v="Replace"/>
    <m/>
    <d v="2021-05-26T00:00:00"/>
    <m/>
    <x v="1"/>
    <m/>
    <m/>
    <m/>
    <n v="177.0504"/>
    <s v="P.O."/>
    <s v=""/>
    <n v="80"/>
    <n v="0"/>
    <n v="0"/>
    <n v="177.0504"/>
    <n v="177.0504"/>
    <n v="177.0504"/>
    <s v="Wed"/>
    <x v="4"/>
  </r>
  <r>
    <s v="A00848"/>
    <s v="Central"/>
    <s v="Burton"/>
    <s v="Replace"/>
    <m/>
    <d v="2021-05-26T00:00:00"/>
    <m/>
    <x v="0"/>
    <m/>
    <m/>
    <m/>
    <n v="839.67849999999999"/>
    <s v="C.O.D."/>
    <s v=""/>
    <n v="140"/>
    <n v="0"/>
    <n v="0"/>
    <n v="839.67849999999999"/>
    <n v="839.67849999999999"/>
    <n v="839.67849999999999"/>
    <s v="Wed"/>
    <x v="4"/>
  </r>
  <r>
    <s v="A00849"/>
    <s v="North"/>
    <s v="Ling"/>
    <s v="Assess"/>
    <m/>
    <d v="2021-05-27T00:00:00"/>
    <d v="2021-06-03T00:00:00"/>
    <x v="1"/>
    <m/>
    <m/>
    <n v="0.25"/>
    <n v="120"/>
    <s v="Account"/>
    <n v="7"/>
    <n v="80"/>
    <n v="20"/>
    <n v="20"/>
    <n v="120"/>
    <n v="140"/>
    <n v="140"/>
    <s v="Thu"/>
    <x v="2"/>
  </r>
  <r>
    <s v="A00850"/>
    <s v="Northeast"/>
    <s v="Khan"/>
    <s v="Assess"/>
    <m/>
    <d v="2021-05-27T00:00:00"/>
    <d v="2021-06-10T00:00:00"/>
    <x v="1"/>
    <m/>
    <m/>
    <n v="0.25"/>
    <n v="156.4932"/>
    <s v="C.O.D."/>
    <n v="14"/>
    <n v="80"/>
    <n v="20"/>
    <n v="20"/>
    <n v="156.4932"/>
    <n v="176.4932"/>
    <n v="176.4932"/>
    <s v="Thu"/>
    <x v="2"/>
  </r>
  <r>
    <s v="A00851"/>
    <s v="North"/>
    <s v="Ling"/>
    <s v="Deliver"/>
    <m/>
    <d v="2021-05-27T00:00:00"/>
    <d v="2021-06-15T00:00:00"/>
    <x v="0"/>
    <m/>
    <m/>
    <n v="0.25"/>
    <n v="155"/>
    <s v="Account"/>
    <n v="19"/>
    <n v="140"/>
    <n v="35"/>
    <n v="35"/>
    <n v="155"/>
    <n v="190"/>
    <n v="190"/>
    <s v="Thu"/>
    <x v="0"/>
  </r>
  <r>
    <s v="A00852"/>
    <s v="Central"/>
    <s v="Khan"/>
    <s v="Replace"/>
    <m/>
    <d v="2021-05-27T00:00:00"/>
    <d v="2021-06-17T00:00:00"/>
    <x v="1"/>
    <m/>
    <m/>
    <n v="0.5"/>
    <n v="20.83"/>
    <s v="Account"/>
    <n v="21"/>
    <n v="80"/>
    <n v="40"/>
    <n v="40"/>
    <n v="20.83"/>
    <n v="60.83"/>
    <n v="60.83"/>
    <s v="Thu"/>
    <x v="2"/>
  </r>
  <r>
    <s v="A00853"/>
    <s v="Central"/>
    <s v="Cartier"/>
    <s v="Assess"/>
    <s v="Yes"/>
    <d v="2021-05-27T00:00:00"/>
    <d v="2021-06-22T00:00:00"/>
    <x v="1"/>
    <s v="Yes"/>
    <s v="Yes"/>
    <n v="0.5"/>
    <n v="50"/>
    <s v="Warranty"/>
    <n v="26"/>
    <n v="80"/>
    <n v="40"/>
    <n v="0"/>
    <n v="0"/>
    <n v="90"/>
    <n v="0"/>
    <s v="Thu"/>
    <x v="0"/>
  </r>
  <r>
    <s v="A00854"/>
    <s v="South"/>
    <s v="Burton"/>
    <s v="Deliver"/>
    <m/>
    <d v="2021-05-27T00:00:00"/>
    <d v="2021-07-13T00:00:00"/>
    <x v="1"/>
    <m/>
    <m/>
    <n v="0.25"/>
    <n v="120"/>
    <s v="C.O.D."/>
    <n v="47"/>
    <n v="80"/>
    <n v="20"/>
    <n v="20"/>
    <n v="120"/>
    <n v="140"/>
    <n v="140"/>
    <s v="Thu"/>
    <x v="0"/>
  </r>
  <r>
    <s v="A00855"/>
    <s v="Central"/>
    <s v="Burton"/>
    <s v="Repair"/>
    <m/>
    <d v="2021-05-28T00:00:00"/>
    <m/>
    <x v="1"/>
    <m/>
    <s v="Yes"/>
    <m/>
    <n v="17.064"/>
    <s v="C.O.D."/>
    <s v=""/>
    <n v="80"/>
    <n v="0"/>
    <n v="0"/>
    <n v="0"/>
    <n v="17.064"/>
    <n v="0"/>
    <s v="Fri"/>
    <x v="4"/>
  </r>
  <r>
    <s v="A00856"/>
    <s v="Southeast"/>
    <s v="Burton"/>
    <s v="Assess"/>
    <m/>
    <d v="2021-05-31T00:00:00"/>
    <d v="2021-06-09T00:00:00"/>
    <x v="1"/>
    <m/>
    <m/>
    <n v="0.25"/>
    <n v="182.08340000000001"/>
    <s v="C.O.D."/>
    <n v="9"/>
    <n v="80"/>
    <n v="20"/>
    <n v="20"/>
    <n v="182.08340000000001"/>
    <n v="202.08340000000001"/>
    <n v="202.08340000000001"/>
    <s v="Mon"/>
    <x v="3"/>
  </r>
  <r>
    <s v="A00857"/>
    <s v="North"/>
    <s v="Ling"/>
    <s v="Assess"/>
    <m/>
    <d v="2021-05-31T00:00:00"/>
    <d v="2021-06-21T00:00:00"/>
    <x v="0"/>
    <m/>
    <m/>
    <n v="0.25"/>
    <n v="19.548100000000002"/>
    <s v="Account"/>
    <n v="21"/>
    <n v="140"/>
    <n v="35"/>
    <n v="35"/>
    <n v="19.548100000000002"/>
    <n v="54.548100000000005"/>
    <n v="54.548100000000005"/>
    <s v="Mon"/>
    <x v="5"/>
  </r>
  <r>
    <s v="A00858"/>
    <s v="North"/>
    <s v="Ling"/>
    <s v="Assess"/>
    <m/>
    <d v="2021-05-31T00:00:00"/>
    <d v="2021-06-21T00:00:00"/>
    <x v="0"/>
    <m/>
    <m/>
    <n v="0.5"/>
    <n v="144"/>
    <s v="C.O.D."/>
    <n v="21"/>
    <n v="140"/>
    <n v="70"/>
    <n v="70"/>
    <n v="144"/>
    <n v="214"/>
    <n v="214"/>
    <s v="Mon"/>
    <x v="5"/>
  </r>
  <r>
    <s v="A00859"/>
    <s v="West"/>
    <s v="Lopez"/>
    <s v="Assess"/>
    <m/>
    <d v="2021-05-31T00:00:00"/>
    <d v="2021-06-24T00:00:00"/>
    <x v="1"/>
    <m/>
    <m/>
    <n v="0.75"/>
    <n v="86.4786"/>
    <s v="P.O."/>
    <n v="24"/>
    <n v="80"/>
    <n v="60"/>
    <n v="60"/>
    <n v="86.4786"/>
    <n v="146.4786"/>
    <n v="146.4786"/>
    <s v="Mon"/>
    <x v="2"/>
  </r>
  <r>
    <s v="A00860"/>
    <s v="Southeast"/>
    <s v="Cartier"/>
    <s v="Assess"/>
    <m/>
    <d v="2021-05-31T00:00:00"/>
    <d v="2021-06-24T00:00:00"/>
    <x v="1"/>
    <m/>
    <s v="Yes"/>
    <n v="0.25"/>
    <n v="69.154700000000005"/>
    <s v="C.O.D."/>
    <n v="24"/>
    <n v="80"/>
    <n v="20"/>
    <n v="20"/>
    <n v="0"/>
    <n v="89.154700000000005"/>
    <n v="20"/>
    <s v="Mon"/>
    <x v="2"/>
  </r>
  <r>
    <s v="A00861"/>
    <s v="North"/>
    <s v="Ling"/>
    <s v="Repair"/>
    <m/>
    <d v="2021-05-31T00:00:00"/>
    <d v="2021-07-12T00:00:00"/>
    <x v="0"/>
    <m/>
    <m/>
    <n v="1.25"/>
    <n v="156"/>
    <s v="C.O.D."/>
    <n v="42"/>
    <n v="140"/>
    <n v="175"/>
    <n v="175"/>
    <n v="156"/>
    <n v="331"/>
    <n v="331"/>
    <s v="Mon"/>
    <x v="5"/>
  </r>
  <r>
    <s v="A00862"/>
    <s v="West"/>
    <s v="Khan"/>
    <s v="Replace"/>
    <m/>
    <d v="2021-05-31T00:00:00"/>
    <m/>
    <x v="0"/>
    <m/>
    <m/>
    <m/>
    <n v="72.350099999999998"/>
    <s v="Account"/>
    <s v=""/>
    <n v="140"/>
    <n v="0"/>
    <n v="0"/>
    <n v="72.350099999999998"/>
    <n v="72.350099999999998"/>
    <n v="72.350099999999998"/>
    <s v="Mon"/>
    <x v="4"/>
  </r>
  <r>
    <s v="A00863"/>
    <s v="North"/>
    <s v="Ling"/>
    <s v="Deliver"/>
    <m/>
    <d v="2021-06-01T00:00:00"/>
    <d v="2021-06-15T00:00:00"/>
    <x v="1"/>
    <s v="Yes"/>
    <s v="Yes"/>
    <n v="0.25"/>
    <n v="240"/>
    <s v="Warranty"/>
    <n v="14"/>
    <n v="80"/>
    <n v="20"/>
    <n v="0"/>
    <n v="0"/>
    <n v="260"/>
    <n v="0"/>
    <s v="Tue"/>
    <x v="0"/>
  </r>
  <r>
    <s v="A00864"/>
    <s v="Northwest"/>
    <s v="Khan"/>
    <s v="Repair"/>
    <m/>
    <d v="2021-06-01T00:00:00"/>
    <d v="2021-06-21T00:00:00"/>
    <x v="1"/>
    <s v="Yes"/>
    <s v="Yes"/>
    <n v="4.25"/>
    <n v="558.10940000000005"/>
    <s v="Warranty"/>
    <n v="20"/>
    <n v="80"/>
    <n v="340"/>
    <n v="0"/>
    <n v="0"/>
    <n v="898.10940000000005"/>
    <n v="0"/>
    <s v="Tue"/>
    <x v="5"/>
  </r>
  <r>
    <s v="A00865"/>
    <s v="Northwest"/>
    <s v="Cartier"/>
    <s v="Assess"/>
    <m/>
    <d v="2021-06-01T00:00:00"/>
    <d v="2021-06-29T00:00:00"/>
    <x v="1"/>
    <s v="Yes"/>
    <s v="Yes"/>
    <n v="1"/>
    <n v="43.433999999999997"/>
    <s v="Warranty"/>
    <n v="28"/>
    <n v="80"/>
    <n v="80"/>
    <n v="0"/>
    <n v="0"/>
    <n v="123.434"/>
    <n v="0"/>
    <s v="Tue"/>
    <x v="0"/>
  </r>
  <r>
    <s v="A00866"/>
    <s v="South"/>
    <s v="Burton"/>
    <s v="Deliver"/>
    <m/>
    <d v="2021-06-01T00:00:00"/>
    <d v="2021-07-05T00:00:00"/>
    <x v="1"/>
    <s v="Yes"/>
    <s v="Yes"/>
    <n v="0.25"/>
    <n v="141.90299999999999"/>
    <s v="Warranty"/>
    <n v="34"/>
    <n v="80"/>
    <n v="20"/>
    <n v="0"/>
    <n v="0"/>
    <n v="161.90299999999999"/>
    <n v="0"/>
    <s v="Tue"/>
    <x v="5"/>
  </r>
  <r>
    <s v="A00867"/>
    <s v="Southeast"/>
    <s v="Khan"/>
    <s v="Assess"/>
    <m/>
    <d v="2021-06-01T00:00:00"/>
    <d v="2021-07-24T00:00:00"/>
    <x v="0"/>
    <m/>
    <m/>
    <n v="1"/>
    <n v="136.70920000000001"/>
    <s v="C.O.D."/>
    <n v="53"/>
    <n v="140"/>
    <n v="140"/>
    <n v="140"/>
    <n v="136.70920000000001"/>
    <n v="276.70920000000001"/>
    <n v="276.70920000000001"/>
    <s v="Tue"/>
    <x v="4"/>
  </r>
  <r>
    <s v="A00868"/>
    <s v="Northwest"/>
    <s v="Cartier"/>
    <s v="Assess"/>
    <m/>
    <d v="2021-06-01T00:00:00"/>
    <m/>
    <x v="0"/>
    <m/>
    <m/>
    <m/>
    <n v="85.351200000000006"/>
    <s v="P.O."/>
    <s v=""/>
    <n v="140"/>
    <n v="0"/>
    <n v="0"/>
    <n v="85.351200000000006"/>
    <n v="85.351200000000006"/>
    <n v="85.351200000000006"/>
    <s v="Tue"/>
    <x v="4"/>
  </r>
  <r>
    <s v="A00869"/>
    <s v="East"/>
    <s v="Ling"/>
    <s v="Assess"/>
    <m/>
    <d v="2021-06-02T00:00:00"/>
    <d v="2021-06-07T00:00:00"/>
    <x v="1"/>
    <m/>
    <m/>
    <n v="0.5"/>
    <n v="85.32"/>
    <s v="C.O.D."/>
    <n v="5"/>
    <n v="80"/>
    <n v="40"/>
    <n v="40"/>
    <n v="85.32"/>
    <n v="125.32"/>
    <n v="125.32"/>
    <s v="Wed"/>
    <x v="5"/>
  </r>
  <r>
    <s v="A00870"/>
    <s v="South"/>
    <s v="Lopez"/>
    <s v="Replace"/>
    <m/>
    <d v="2021-06-02T00:00:00"/>
    <d v="2021-06-17T00:00:00"/>
    <x v="1"/>
    <m/>
    <m/>
    <n v="0.75"/>
    <n v="42.418999999999997"/>
    <s v="Account"/>
    <n v="15"/>
    <n v="80"/>
    <n v="60"/>
    <n v="60"/>
    <n v="42.418999999999997"/>
    <n v="102.419"/>
    <n v="102.419"/>
    <s v="Wed"/>
    <x v="2"/>
  </r>
  <r>
    <s v="A00871"/>
    <s v="Southeast"/>
    <s v="Burton"/>
    <s v="Replace"/>
    <m/>
    <d v="2021-06-02T00:00:00"/>
    <d v="2021-06-17T00:00:00"/>
    <x v="0"/>
    <m/>
    <m/>
    <n v="0.75"/>
    <n v="184.04640000000001"/>
    <s v="C.O.D."/>
    <n v="15"/>
    <n v="140"/>
    <n v="105"/>
    <n v="105"/>
    <n v="184.04640000000001"/>
    <n v="289.04640000000001"/>
    <n v="289.04640000000001"/>
    <s v="Wed"/>
    <x v="2"/>
  </r>
  <r>
    <s v="A00872"/>
    <s v="Central"/>
    <s v="Khan"/>
    <s v="Repair"/>
    <m/>
    <d v="2021-06-02T00:00:00"/>
    <d v="2021-06-17T00:00:00"/>
    <x v="1"/>
    <m/>
    <m/>
    <n v="1"/>
    <n v="272.24990000000003"/>
    <s v="C.O.D."/>
    <n v="15"/>
    <n v="80"/>
    <n v="80"/>
    <n v="80"/>
    <n v="272.24990000000003"/>
    <n v="352.24990000000003"/>
    <n v="352.24990000000003"/>
    <s v="Wed"/>
    <x v="2"/>
  </r>
  <r>
    <s v="A00873"/>
    <s v="West"/>
    <s v="Khan"/>
    <s v="Deliver"/>
    <m/>
    <d v="2021-06-02T00:00:00"/>
    <d v="2021-06-21T00:00:00"/>
    <x v="1"/>
    <m/>
    <m/>
    <n v="0.25"/>
    <n v="204.28399999999999"/>
    <s v="Account"/>
    <n v="19"/>
    <n v="80"/>
    <n v="20"/>
    <n v="20"/>
    <n v="204.28399999999999"/>
    <n v="224.28399999999999"/>
    <n v="224.28399999999999"/>
    <s v="Wed"/>
    <x v="5"/>
  </r>
  <r>
    <s v="A00874"/>
    <s v="South"/>
    <s v="Khan"/>
    <s v="Deliver"/>
    <m/>
    <d v="2021-06-02T00:00:00"/>
    <d v="2021-06-23T00:00:00"/>
    <x v="1"/>
    <m/>
    <m/>
    <n v="0.25"/>
    <n v="84.0779"/>
    <s v="C.O.D."/>
    <n v="21"/>
    <n v="80"/>
    <n v="20"/>
    <n v="20"/>
    <n v="84.0779"/>
    <n v="104.0779"/>
    <n v="104.0779"/>
    <s v="Wed"/>
    <x v="3"/>
  </r>
  <r>
    <s v="A00875"/>
    <s v="North"/>
    <s v="Ling"/>
    <s v="Assess"/>
    <m/>
    <d v="2021-06-02T00:00:00"/>
    <d v="2021-07-03T00:00:00"/>
    <x v="0"/>
    <m/>
    <m/>
    <n v="0.25"/>
    <n v="57.39"/>
    <s v="Account"/>
    <n v="31"/>
    <n v="140"/>
    <n v="35"/>
    <n v="35"/>
    <n v="57.39"/>
    <n v="92.39"/>
    <n v="92.39"/>
    <s v="Wed"/>
    <x v="4"/>
  </r>
  <r>
    <s v="A00876"/>
    <s v="Central"/>
    <s v="Khan"/>
    <s v="Repair"/>
    <m/>
    <d v="2021-06-02T00:00:00"/>
    <d v="2021-07-03T00:00:00"/>
    <x v="1"/>
    <m/>
    <m/>
    <n v="2"/>
    <n v="192.44470000000001"/>
    <s v="C.O.D."/>
    <n v="31"/>
    <n v="80"/>
    <n v="160"/>
    <n v="160"/>
    <n v="192.44470000000001"/>
    <n v="352.44470000000001"/>
    <n v="352.44470000000001"/>
    <s v="Wed"/>
    <x v="4"/>
  </r>
  <r>
    <s v="A00877"/>
    <s v="Southeast"/>
    <s v="Khan"/>
    <s v="Assess"/>
    <m/>
    <d v="2021-06-02T00:00:00"/>
    <d v="2021-06-30T00:00:00"/>
    <x v="1"/>
    <m/>
    <m/>
    <n v="0.5"/>
    <n v="271.9169"/>
    <s v="C.O.D."/>
    <n v="28"/>
    <n v="80"/>
    <n v="40"/>
    <n v="40"/>
    <n v="271.9169"/>
    <n v="311.9169"/>
    <n v="311.9169"/>
    <s v="Wed"/>
    <x v="3"/>
  </r>
  <r>
    <s v="A00878"/>
    <s v="Central"/>
    <s v="Khan"/>
    <s v="Assess"/>
    <m/>
    <d v="2021-06-02T00:00:00"/>
    <d v="2021-06-30T00:00:00"/>
    <x v="1"/>
    <m/>
    <m/>
    <n v="0.5"/>
    <n v="588.54999999999995"/>
    <s v="Account"/>
    <n v="28"/>
    <n v="80"/>
    <n v="40"/>
    <n v="40"/>
    <n v="588.54999999999995"/>
    <n v="628.54999999999995"/>
    <n v="628.54999999999995"/>
    <s v="Wed"/>
    <x v="3"/>
  </r>
  <r>
    <s v="A00879"/>
    <s v="North"/>
    <s v="Ling"/>
    <s v="Deliver"/>
    <m/>
    <d v="2021-06-02T00:00:00"/>
    <d v="2021-06-28T00:00:00"/>
    <x v="1"/>
    <m/>
    <m/>
    <n v="0.25"/>
    <n v="52.350099999999998"/>
    <s v="Account"/>
    <n v="26"/>
    <n v="80"/>
    <n v="20"/>
    <n v="20"/>
    <n v="52.350099999999998"/>
    <n v="72.350099999999998"/>
    <n v="72.350099999999998"/>
    <s v="Wed"/>
    <x v="5"/>
  </r>
  <r>
    <s v="A00880"/>
    <s v="South"/>
    <s v="Lopez"/>
    <s v="Assess"/>
    <m/>
    <d v="2021-06-02T00:00:00"/>
    <d v="2021-07-07T00:00:00"/>
    <x v="1"/>
    <m/>
    <m/>
    <n v="0.5"/>
    <n v="240.5908"/>
    <s v="P.O."/>
    <n v="35"/>
    <n v="80"/>
    <n v="40"/>
    <n v="40"/>
    <n v="240.5908"/>
    <n v="280.5908"/>
    <n v="280.5908"/>
    <s v="Wed"/>
    <x v="3"/>
  </r>
  <r>
    <s v="A00881"/>
    <s v="West"/>
    <s v="Khan"/>
    <s v="Deliver"/>
    <m/>
    <d v="2021-06-02T00:00:00"/>
    <d v="2021-07-14T00:00:00"/>
    <x v="1"/>
    <m/>
    <m/>
    <n v="0.25"/>
    <n v="76.864900000000006"/>
    <s v="C.O.D."/>
    <n v="42"/>
    <n v="80"/>
    <n v="20"/>
    <n v="20"/>
    <n v="76.864900000000006"/>
    <n v="96.864900000000006"/>
    <n v="96.864900000000006"/>
    <s v="Wed"/>
    <x v="3"/>
  </r>
  <r>
    <s v="A00882"/>
    <s v="Central"/>
    <s v="Khan"/>
    <s v="Replace"/>
    <m/>
    <d v="2021-06-02T00:00:00"/>
    <d v="2021-07-24T00:00:00"/>
    <x v="0"/>
    <m/>
    <m/>
    <n v="0.5"/>
    <n v="519.01250000000005"/>
    <s v="C.O.D."/>
    <n v="52"/>
    <n v="140"/>
    <n v="70"/>
    <n v="70"/>
    <n v="519.01250000000005"/>
    <n v="589.01250000000005"/>
    <n v="589.01250000000005"/>
    <s v="Wed"/>
    <x v="4"/>
  </r>
  <r>
    <s v="A00883"/>
    <s v="South"/>
    <s v="Lopez"/>
    <s v="Assess"/>
    <m/>
    <d v="2021-06-03T00:00:00"/>
    <d v="2021-06-10T00:00:00"/>
    <x v="1"/>
    <m/>
    <m/>
    <n v="0.25"/>
    <n v="7.02"/>
    <s v="P.O."/>
    <n v="7"/>
    <n v="80"/>
    <n v="20"/>
    <n v="20"/>
    <n v="7.02"/>
    <n v="27.02"/>
    <n v="27.02"/>
    <s v="Thu"/>
    <x v="2"/>
  </r>
  <r>
    <s v="A00884"/>
    <s v="North"/>
    <s v="Ling"/>
    <s v="Deliver"/>
    <m/>
    <d v="2021-06-03T00:00:00"/>
    <d v="2021-06-17T00:00:00"/>
    <x v="1"/>
    <m/>
    <m/>
    <n v="0.25"/>
    <n v="42.66"/>
    <s v="Account"/>
    <n v="14"/>
    <n v="80"/>
    <n v="20"/>
    <n v="20"/>
    <n v="42.66"/>
    <n v="62.66"/>
    <n v="62.66"/>
    <s v="Thu"/>
    <x v="2"/>
  </r>
  <r>
    <s v="A00885"/>
    <s v="Southeast"/>
    <s v="Cartier"/>
    <s v="Assess"/>
    <m/>
    <d v="2021-06-03T00:00:00"/>
    <d v="2021-06-24T00:00:00"/>
    <x v="1"/>
    <m/>
    <m/>
    <n v="0.25"/>
    <n v="179.5359"/>
    <s v="C.O.D."/>
    <n v="21"/>
    <n v="80"/>
    <n v="20"/>
    <n v="20"/>
    <n v="179.5359"/>
    <n v="199.5359"/>
    <n v="199.5359"/>
    <s v="Thu"/>
    <x v="2"/>
  </r>
  <r>
    <s v="A00886"/>
    <s v="Southeast"/>
    <s v="Cartier"/>
    <s v="Assess"/>
    <m/>
    <d v="2021-06-03T00:00:00"/>
    <d v="2021-06-28T00:00:00"/>
    <x v="1"/>
    <m/>
    <m/>
    <n v="0.25"/>
    <n v="7.8"/>
    <s v="C.O.D."/>
    <n v="25"/>
    <n v="80"/>
    <n v="20"/>
    <n v="20"/>
    <n v="7.8"/>
    <n v="27.8"/>
    <n v="27.8"/>
    <s v="Thu"/>
    <x v="5"/>
  </r>
  <r>
    <s v="A00887"/>
    <s v="North"/>
    <s v="Ling"/>
    <s v="Deliver"/>
    <m/>
    <d v="2021-06-03T00:00:00"/>
    <d v="2021-07-07T00:00:00"/>
    <x v="1"/>
    <m/>
    <m/>
    <n v="0.25"/>
    <n v="107.52"/>
    <s v="C.O.D."/>
    <n v="34"/>
    <n v="80"/>
    <n v="20"/>
    <n v="20"/>
    <n v="107.52"/>
    <n v="127.52"/>
    <n v="127.52"/>
    <s v="Thu"/>
    <x v="3"/>
  </r>
  <r>
    <s v="A00888"/>
    <s v="Northwest"/>
    <s v="Khan"/>
    <s v="Replace"/>
    <m/>
    <d v="2021-06-03T00:00:00"/>
    <d v="2021-07-21T00:00:00"/>
    <x v="0"/>
    <m/>
    <m/>
    <n v="0.5"/>
    <n v="150"/>
    <s v="Account"/>
    <n v="48"/>
    <n v="140"/>
    <n v="70"/>
    <n v="70"/>
    <n v="150"/>
    <n v="220"/>
    <n v="220"/>
    <s v="Thu"/>
    <x v="3"/>
  </r>
  <r>
    <s v="A00889"/>
    <s v="North"/>
    <s v="Ling"/>
    <s v="Replace"/>
    <m/>
    <d v="2021-06-03T00:00:00"/>
    <m/>
    <x v="0"/>
    <m/>
    <m/>
    <m/>
    <n v="42.66"/>
    <s v="Account"/>
    <s v=""/>
    <n v="140"/>
    <n v="0"/>
    <n v="0"/>
    <n v="42.66"/>
    <n v="42.66"/>
    <n v="42.66"/>
    <s v="Thu"/>
    <x v="4"/>
  </r>
  <r>
    <s v="A00890"/>
    <s v="Central"/>
    <s v="Cartier"/>
    <s v="Assess"/>
    <m/>
    <d v="2021-06-03T00:00:00"/>
    <m/>
    <x v="0"/>
    <m/>
    <m/>
    <m/>
    <n v="20.010000000000002"/>
    <s v="C.O.D."/>
    <s v=""/>
    <n v="140"/>
    <n v="0"/>
    <n v="0"/>
    <n v="20.010000000000002"/>
    <n v="20.010000000000002"/>
    <n v="20.010000000000002"/>
    <s v="Thu"/>
    <x v="4"/>
  </r>
  <r>
    <s v="A00891"/>
    <s v="West"/>
    <s v="Khan"/>
    <s v="Deliver"/>
    <m/>
    <d v="2021-06-04T00:00:00"/>
    <d v="2021-07-19T00:00:00"/>
    <x v="1"/>
    <m/>
    <m/>
    <n v="0.25"/>
    <n v="180"/>
    <s v="C.O.D."/>
    <n v="45"/>
    <n v="80"/>
    <n v="20"/>
    <n v="20"/>
    <n v="180"/>
    <n v="200"/>
    <n v="200"/>
    <s v="Fri"/>
    <x v="5"/>
  </r>
  <r>
    <s v="A00892"/>
    <s v="Southeast"/>
    <s v="Burton"/>
    <s v="Deliver"/>
    <m/>
    <d v="2021-06-05T00:00:00"/>
    <d v="2021-06-23T00:00:00"/>
    <x v="1"/>
    <m/>
    <m/>
    <n v="0.25"/>
    <n v="30"/>
    <s v="C.O.D."/>
    <n v="18"/>
    <n v="80"/>
    <n v="20"/>
    <n v="20"/>
    <n v="30"/>
    <n v="50"/>
    <n v="50"/>
    <s v="Sat"/>
    <x v="3"/>
  </r>
  <r>
    <s v="A00893"/>
    <s v="North"/>
    <s v="Ling"/>
    <s v="Deliver"/>
    <m/>
    <d v="2021-06-07T00:00:00"/>
    <d v="2021-06-10T00:00:00"/>
    <x v="1"/>
    <m/>
    <m/>
    <n v="0.25"/>
    <n v="0.45600000000000002"/>
    <s v="C.O.D."/>
    <n v="3"/>
    <n v="80"/>
    <n v="20"/>
    <n v="20"/>
    <n v="0.45600000000000002"/>
    <n v="20.456"/>
    <n v="20.456"/>
    <s v="Mon"/>
    <x v="2"/>
  </r>
  <r>
    <s v="A00894"/>
    <s v="Central"/>
    <s v="Cartier"/>
    <s v="Assess"/>
    <m/>
    <d v="2021-06-07T00:00:00"/>
    <d v="2021-06-14T00:00:00"/>
    <x v="0"/>
    <m/>
    <s v="Yes"/>
    <n v="1.5"/>
    <n v="105.9778"/>
    <s v="C.O.D."/>
    <n v="7"/>
    <n v="140"/>
    <n v="210"/>
    <n v="210"/>
    <n v="0"/>
    <n v="315.9778"/>
    <n v="210"/>
    <s v="Mon"/>
    <x v="5"/>
  </r>
  <r>
    <s v="A00895"/>
    <s v="North"/>
    <s v="Ling"/>
    <s v="Assess"/>
    <m/>
    <d v="2021-06-07T00:00:00"/>
    <d v="2021-06-15T00:00:00"/>
    <x v="0"/>
    <m/>
    <m/>
    <n v="0.25"/>
    <n v="19.196999999999999"/>
    <s v="Account"/>
    <n v="8"/>
    <n v="140"/>
    <n v="35"/>
    <n v="35"/>
    <n v="19.196999999999999"/>
    <n v="54.197000000000003"/>
    <n v="54.197000000000003"/>
    <s v="Mon"/>
    <x v="0"/>
  </r>
  <r>
    <s v="A00896"/>
    <s v="West"/>
    <s v="Khan"/>
    <s v="Deliver"/>
    <m/>
    <d v="2021-06-07T00:00:00"/>
    <d v="2021-06-21T00:00:00"/>
    <x v="1"/>
    <m/>
    <m/>
    <n v="0.25"/>
    <n v="180"/>
    <s v="C.O.D."/>
    <n v="14"/>
    <n v="80"/>
    <n v="20"/>
    <n v="20"/>
    <n v="180"/>
    <n v="200"/>
    <n v="200"/>
    <s v="Mon"/>
    <x v="5"/>
  </r>
  <r>
    <s v="A00897"/>
    <s v="Southeast"/>
    <s v="Burton"/>
    <s v="Replace"/>
    <m/>
    <d v="2021-06-07T00:00:00"/>
    <d v="2021-07-14T00:00:00"/>
    <x v="1"/>
    <m/>
    <s v="Yes"/>
    <n v="0.5"/>
    <n v="240.6737"/>
    <s v="C.O.D."/>
    <n v="37"/>
    <n v="80"/>
    <n v="40"/>
    <n v="40"/>
    <n v="0"/>
    <n v="280.6737"/>
    <n v="40"/>
    <s v="Mon"/>
    <x v="3"/>
  </r>
  <r>
    <s v="A00898"/>
    <s v="Central"/>
    <s v="Burton"/>
    <s v="Replace"/>
    <m/>
    <d v="2021-06-07T00:00:00"/>
    <d v="2021-07-21T00:00:00"/>
    <x v="1"/>
    <m/>
    <m/>
    <n v="2"/>
    <n v="425.89949999999999"/>
    <s v="C.O.D."/>
    <n v="44"/>
    <n v="80"/>
    <n v="160"/>
    <n v="160"/>
    <n v="425.89949999999999"/>
    <n v="585.89949999999999"/>
    <n v="585.89949999999999"/>
    <s v="Mon"/>
    <x v="3"/>
  </r>
  <r>
    <s v="A00899"/>
    <s v="Northwest"/>
    <s v="Cartier"/>
    <s v="Install"/>
    <m/>
    <d v="2021-06-07T00:00:00"/>
    <m/>
    <x v="0"/>
    <m/>
    <m/>
    <m/>
    <n v="346.24380000000002"/>
    <s v="C.O.D."/>
    <s v=""/>
    <n v="140"/>
    <n v="0"/>
    <n v="0"/>
    <n v="346.24380000000002"/>
    <n v="346.24380000000002"/>
    <n v="346.24380000000002"/>
    <s v="Mon"/>
    <x v="4"/>
  </r>
  <r>
    <s v="A00900"/>
    <s v="North"/>
    <s v="Ling"/>
    <s v="Deliver"/>
    <m/>
    <d v="2021-06-08T00:00:00"/>
    <d v="2021-06-14T00:00:00"/>
    <x v="0"/>
    <m/>
    <m/>
    <n v="0.25"/>
    <n v="146.75530000000001"/>
    <s v="C.O.D."/>
    <n v="6"/>
    <n v="140"/>
    <n v="35"/>
    <n v="35"/>
    <n v="146.75530000000001"/>
    <n v="181.75530000000001"/>
    <n v="181.75530000000001"/>
    <s v="Tue"/>
    <x v="5"/>
  </r>
  <r>
    <s v="A00901"/>
    <s v="Central"/>
    <s v="Cartier"/>
    <s v="Replace"/>
    <m/>
    <d v="2021-06-08T00:00:00"/>
    <d v="2021-06-16T00:00:00"/>
    <x v="1"/>
    <m/>
    <m/>
    <n v="0.5"/>
    <n v="120"/>
    <s v="C.O.D."/>
    <n v="8"/>
    <n v="80"/>
    <n v="40"/>
    <n v="40"/>
    <n v="120"/>
    <n v="160"/>
    <n v="160"/>
    <s v="Tue"/>
    <x v="3"/>
  </r>
  <r>
    <s v="A00902"/>
    <s v="Northwest"/>
    <s v="Cartier"/>
    <s v="Assess"/>
    <m/>
    <d v="2021-06-08T00:00:00"/>
    <d v="2021-06-17T00:00:00"/>
    <x v="1"/>
    <m/>
    <m/>
    <n v="0.5"/>
    <n v="45.877499999999998"/>
    <s v="P.O."/>
    <n v="9"/>
    <n v="80"/>
    <n v="40"/>
    <n v="40"/>
    <n v="45.877499999999998"/>
    <n v="85.877499999999998"/>
    <n v="85.877499999999998"/>
    <s v="Tue"/>
    <x v="2"/>
  </r>
  <r>
    <s v="A00903"/>
    <s v="South"/>
    <s v="Lopez"/>
    <s v="Install"/>
    <m/>
    <d v="2021-06-08T00:00:00"/>
    <d v="2021-06-22T00:00:00"/>
    <x v="1"/>
    <m/>
    <m/>
    <n v="1.25"/>
    <n v="30.42"/>
    <s v="Account"/>
    <n v="14"/>
    <n v="80"/>
    <n v="100"/>
    <n v="100"/>
    <n v="30.42"/>
    <n v="130.42000000000002"/>
    <n v="130.42000000000002"/>
    <s v="Tue"/>
    <x v="0"/>
  </r>
  <r>
    <s v="A00904"/>
    <s v="South"/>
    <s v="Lopez"/>
    <s v="Deliver"/>
    <m/>
    <d v="2021-06-08T00:00:00"/>
    <d v="2021-06-22T00:00:00"/>
    <x v="1"/>
    <m/>
    <m/>
    <n v="0.25"/>
    <n v="30"/>
    <s v="Account"/>
    <n v="14"/>
    <n v="80"/>
    <n v="20"/>
    <n v="20"/>
    <n v="30"/>
    <n v="50"/>
    <n v="50"/>
    <s v="Tue"/>
    <x v="0"/>
  </r>
  <r>
    <s v="A00905"/>
    <s v="North"/>
    <s v="Ling"/>
    <s v="Deliver"/>
    <m/>
    <d v="2021-06-08T00:00:00"/>
    <d v="2021-06-22T00:00:00"/>
    <x v="1"/>
    <m/>
    <m/>
    <n v="0.25"/>
    <n v="90.630399999999995"/>
    <s v="C.O.D."/>
    <n v="14"/>
    <n v="80"/>
    <n v="20"/>
    <n v="20"/>
    <n v="90.630399999999995"/>
    <n v="110.63039999999999"/>
    <n v="110.63039999999999"/>
    <s v="Tue"/>
    <x v="0"/>
  </r>
  <r>
    <s v="A00906"/>
    <s v="North"/>
    <s v="Ling"/>
    <s v="Assess"/>
    <m/>
    <d v="2021-06-08T00:00:00"/>
    <d v="2021-07-07T00:00:00"/>
    <x v="0"/>
    <m/>
    <m/>
    <n v="0.25"/>
    <n v="120"/>
    <s v="C.O.D."/>
    <n v="29"/>
    <n v="140"/>
    <n v="35"/>
    <n v="35"/>
    <n v="120"/>
    <n v="155"/>
    <n v="155"/>
    <s v="Tue"/>
    <x v="3"/>
  </r>
  <r>
    <s v="A00907"/>
    <s v="Southeast"/>
    <s v="Khan"/>
    <s v="Assess"/>
    <s v="Yes"/>
    <d v="2021-06-08T00:00:00"/>
    <d v="2021-07-12T00:00:00"/>
    <x v="1"/>
    <m/>
    <m/>
    <n v="0.75"/>
    <n v="8.92"/>
    <s v="Account"/>
    <n v="34"/>
    <n v="80"/>
    <n v="60"/>
    <n v="60"/>
    <n v="8.92"/>
    <n v="68.92"/>
    <n v="68.92"/>
    <s v="Tue"/>
    <x v="5"/>
  </r>
  <r>
    <s v="A00908"/>
    <s v="South"/>
    <s v="Burton"/>
    <s v="Repair"/>
    <m/>
    <d v="2021-06-08T00:00:00"/>
    <d v="2021-07-12T00:00:00"/>
    <x v="0"/>
    <m/>
    <m/>
    <n v="1.25"/>
    <n v="244.7225"/>
    <s v="Account"/>
    <n v="34"/>
    <n v="140"/>
    <n v="175"/>
    <n v="175"/>
    <n v="244.7225"/>
    <n v="419.72249999999997"/>
    <n v="419.72249999999997"/>
    <s v="Tue"/>
    <x v="5"/>
  </r>
  <r>
    <s v="A00909"/>
    <s v="Northwest"/>
    <s v="Cartier"/>
    <s v="Assess"/>
    <m/>
    <d v="2021-06-08T00:00:00"/>
    <m/>
    <x v="0"/>
    <m/>
    <m/>
    <m/>
    <n v="150"/>
    <s v="Account"/>
    <s v=""/>
    <n v="140"/>
    <n v="0"/>
    <n v="0"/>
    <n v="150"/>
    <n v="150"/>
    <n v="150"/>
    <s v="Tue"/>
    <x v="4"/>
  </r>
  <r>
    <s v="A00910"/>
    <s v="Southeast"/>
    <s v="Cartier"/>
    <s v="Assess"/>
    <m/>
    <d v="2021-06-09T00:00:00"/>
    <d v="2021-06-18T00:00:00"/>
    <x v="0"/>
    <m/>
    <m/>
    <n v="0.25"/>
    <n v="52.172199999999997"/>
    <s v="Account"/>
    <n v="9"/>
    <n v="140"/>
    <n v="35"/>
    <n v="35"/>
    <n v="52.172199999999997"/>
    <n v="87.172200000000004"/>
    <n v="87.172200000000004"/>
    <s v="Wed"/>
    <x v="1"/>
  </r>
  <r>
    <s v="A00911"/>
    <s v="North"/>
    <s v="Ling"/>
    <s v="Deliver"/>
    <m/>
    <d v="2021-06-09T00:00:00"/>
    <d v="2021-07-01T00:00:00"/>
    <x v="1"/>
    <m/>
    <m/>
    <n v="0.25"/>
    <n v="41.712299999999999"/>
    <s v="Account"/>
    <n v="22"/>
    <n v="80"/>
    <n v="20"/>
    <n v="20"/>
    <n v="41.712299999999999"/>
    <n v="61.712299999999999"/>
    <n v="61.712299999999999"/>
    <s v="Wed"/>
    <x v="2"/>
  </r>
  <r>
    <s v="A00912"/>
    <s v="North"/>
    <s v="Burton"/>
    <s v="Repair"/>
    <m/>
    <d v="2021-06-10T00:00:00"/>
    <d v="2021-06-12T00:00:00"/>
    <x v="1"/>
    <m/>
    <m/>
    <n v="1"/>
    <n v="1800.24"/>
    <s v="C.O.D."/>
    <n v="2"/>
    <n v="80"/>
    <n v="80"/>
    <n v="80"/>
    <n v="1800.24"/>
    <n v="1880.24"/>
    <n v="1880.24"/>
    <s v="Thu"/>
    <x v="4"/>
  </r>
  <r>
    <s v="A00913"/>
    <s v="Central"/>
    <s v="Khan"/>
    <s v="Assess"/>
    <m/>
    <d v="2021-06-10T00:00:00"/>
    <d v="2021-06-21T00:00:00"/>
    <x v="1"/>
    <m/>
    <m/>
    <n v="0.5"/>
    <n v="144"/>
    <s v="C.O.D."/>
    <n v="11"/>
    <n v="80"/>
    <n v="40"/>
    <n v="40"/>
    <n v="144"/>
    <n v="184"/>
    <n v="184"/>
    <s v="Thu"/>
    <x v="5"/>
  </r>
  <r>
    <s v="A00914"/>
    <s v="West"/>
    <s v="Khan"/>
    <s v="Assess"/>
    <s v="Yes"/>
    <d v="2021-06-10T00:00:00"/>
    <d v="2021-06-21T00:00:00"/>
    <x v="1"/>
    <m/>
    <m/>
    <n v="0.5"/>
    <n v="39.953899999999997"/>
    <s v="Account"/>
    <n v="11"/>
    <n v="80"/>
    <n v="40"/>
    <n v="40"/>
    <n v="39.953899999999997"/>
    <n v="79.953900000000004"/>
    <n v="79.953900000000004"/>
    <s v="Thu"/>
    <x v="5"/>
  </r>
  <r>
    <s v="A00915"/>
    <s v="North"/>
    <s v="Ling"/>
    <s v="Replace"/>
    <m/>
    <d v="2021-06-10T00:00:00"/>
    <d v="2021-06-26T00:00:00"/>
    <x v="0"/>
    <m/>
    <m/>
    <n v="0.5"/>
    <n v="180"/>
    <s v="Account"/>
    <n v="16"/>
    <n v="140"/>
    <n v="70"/>
    <n v="70"/>
    <n v="180"/>
    <n v="250"/>
    <n v="250"/>
    <s v="Thu"/>
    <x v="4"/>
  </r>
  <r>
    <s v="A00916"/>
    <s v="South"/>
    <s v="Khan"/>
    <s v="Assess"/>
    <m/>
    <d v="2021-06-10T00:00:00"/>
    <d v="2021-06-23T00:00:00"/>
    <x v="1"/>
    <m/>
    <m/>
    <n v="0.25"/>
    <n v="150.36160000000001"/>
    <s v="C.O.D."/>
    <n v="13"/>
    <n v="80"/>
    <n v="20"/>
    <n v="20"/>
    <n v="150.36160000000001"/>
    <n v="170.36160000000001"/>
    <n v="170.36160000000001"/>
    <s v="Thu"/>
    <x v="3"/>
  </r>
  <r>
    <s v="A00917"/>
    <s v="South"/>
    <s v="Lopez"/>
    <s v="Deliver"/>
    <s v="Yes"/>
    <d v="2021-06-10T00:00:00"/>
    <d v="2021-07-09T00:00:00"/>
    <x v="1"/>
    <s v="Yes"/>
    <s v="Yes"/>
    <n v="0.25"/>
    <n v="110.11"/>
    <s v="Warranty"/>
    <n v="29"/>
    <n v="80"/>
    <n v="20"/>
    <n v="0"/>
    <n v="0"/>
    <n v="130.11000000000001"/>
    <n v="0"/>
    <s v="Thu"/>
    <x v="1"/>
  </r>
  <r>
    <s v="A00918"/>
    <s v="North"/>
    <s v="Ling"/>
    <s v="Deliver"/>
    <m/>
    <d v="2021-06-10T00:00:00"/>
    <d v="2021-07-15T00:00:00"/>
    <x v="1"/>
    <m/>
    <m/>
    <n v="0.25"/>
    <n v="120"/>
    <s v="Account"/>
    <n v="35"/>
    <n v="80"/>
    <n v="20"/>
    <n v="20"/>
    <n v="120"/>
    <n v="140"/>
    <n v="140"/>
    <s v="Thu"/>
    <x v="2"/>
  </r>
  <r>
    <s v="A00919"/>
    <s v="North"/>
    <s v="Ling"/>
    <s v="Replace"/>
    <m/>
    <d v="2021-06-10T00:00:00"/>
    <d v="2021-07-12T00:00:00"/>
    <x v="0"/>
    <m/>
    <m/>
    <n v="0.5"/>
    <n v="272.49689999999998"/>
    <s v="Account"/>
    <n v="32"/>
    <n v="140"/>
    <n v="70"/>
    <n v="70"/>
    <n v="272.49689999999998"/>
    <n v="342.49689999999998"/>
    <n v="342.49689999999998"/>
    <s v="Thu"/>
    <x v="5"/>
  </r>
  <r>
    <s v="A00920"/>
    <s v="West"/>
    <s v="Khan"/>
    <s v="Assess"/>
    <m/>
    <d v="2021-06-10T00:00:00"/>
    <d v="2021-07-14T00:00:00"/>
    <x v="1"/>
    <m/>
    <m/>
    <n v="0.25"/>
    <n v="34.5"/>
    <s v="P.O."/>
    <n v="34"/>
    <n v="80"/>
    <n v="20"/>
    <n v="20"/>
    <n v="34.5"/>
    <n v="54.5"/>
    <n v="54.5"/>
    <s v="Thu"/>
    <x v="3"/>
  </r>
  <r>
    <s v="A00921"/>
    <s v="Central"/>
    <s v="Khan"/>
    <s v="Repair"/>
    <m/>
    <d v="2021-06-10T00:00:00"/>
    <d v="2021-07-15T00:00:00"/>
    <x v="0"/>
    <m/>
    <m/>
    <n v="3"/>
    <n v="44.064"/>
    <s v="C.O.D."/>
    <n v="35"/>
    <n v="140"/>
    <n v="420"/>
    <n v="420"/>
    <n v="44.064"/>
    <n v="464.06400000000002"/>
    <n v="464.06400000000002"/>
    <s v="Thu"/>
    <x v="2"/>
  </r>
  <r>
    <s v="A00922"/>
    <s v="Northwest"/>
    <s v="Cartier"/>
    <s v="Repair"/>
    <m/>
    <d v="2021-06-10T00:00:00"/>
    <m/>
    <x v="0"/>
    <m/>
    <m/>
    <m/>
    <n v="67.843599999999995"/>
    <s v="P.O."/>
    <s v=""/>
    <n v="140"/>
    <n v="0"/>
    <n v="0"/>
    <n v="67.843599999999995"/>
    <n v="67.843599999999995"/>
    <n v="67.843599999999995"/>
    <s v="Thu"/>
    <x v="4"/>
  </r>
  <r>
    <s v="A00923"/>
    <s v="Central"/>
    <s v="Khan"/>
    <s v="Assess"/>
    <m/>
    <d v="2021-06-10T00:00:00"/>
    <m/>
    <x v="0"/>
    <m/>
    <m/>
    <m/>
    <n v="165.8691"/>
    <s v="C.O.D."/>
    <s v=""/>
    <n v="140"/>
    <n v="0"/>
    <n v="0"/>
    <n v="165.8691"/>
    <n v="165.8691"/>
    <n v="165.8691"/>
    <s v="Thu"/>
    <x v="4"/>
  </r>
  <r>
    <s v="A00924"/>
    <s v="East"/>
    <s v="Ling"/>
    <s v="Replace"/>
    <m/>
    <d v="2021-06-10T00:00:00"/>
    <m/>
    <x v="0"/>
    <m/>
    <m/>
    <m/>
    <n v="42.66"/>
    <s v="Credit"/>
    <s v=""/>
    <n v="140"/>
    <n v="0"/>
    <n v="0"/>
    <n v="42.66"/>
    <n v="42.66"/>
    <n v="42.66"/>
    <s v="Thu"/>
    <x v="4"/>
  </r>
  <r>
    <s v="A00925"/>
    <s v="Southeast"/>
    <s v="Burton"/>
    <s v="Replace"/>
    <m/>
    <d v="2021-06-10T00:00:00"/>
    <m/>
    <x v="1"/>
    <m/>
    <m/>
    <m/>
    <n v="101.9011"/>
    <s v="Account"/>
    <s v=""/>
    <n v="80"/>
    <n v="0"/>
    <n v="0"/>
    <n v="101.9011"/>
    <n v="101.9011"/>
    <n v="101.9011"/>
    <s v="Thu"/>
    <x v="4"/>
  </r>
  <r>
    <s v="A00926"/>
    <s v="Southwest"/>
    <s v="Burton"/>
    <s v="Repair"/>
    <m/>
    <d v="2021-06-10T00:00:00"/>
    <m/>
    <x v="0"/>
    <m/>
    <m/>
    <m/>
    <n v="222.5367"/>
    <s v="C.O.D."/>
    <s v=""/>
    <n v="140"/>
    <n v="0"/>
    <n v="0"/>
    <n v="222.5367"/>
    <n v="222.5367"/>
    <n v="222.5367"/>
    <s v="Thu"/>
    <x v="4"/>
  </r>
  <r>
    <s v="A00927"/>
    <s v="Southeast"/>
    <s v="Burton"/>
    <s v="Replace"/>
    <m/>
    <d v="2021-06-11T00:00:00"/>
    <d v="2021-07-16T00:00:00"/>
    <x v="1"/>
    <s v="Yes"/>
    <s v="Yes"/>
    <n v="0.5"/>
    <n v="344.76940000000002"/>
    <s v="Warranty"/>
    <n v="35"/>
    <n v="80"/>
    <n v="40"/>
    <n v="0"/>
    <n v="0"/>
    <n v="384.76940000000002"/>
    <n v="0"/>
    <s v="Fri"/>
    <x v="1"/>
  </r>
  <r>
    <s v="A00928"/>
    <s v="North"/>
    <s v="Ling"/>
    <s v="Deliver"/>
    <m/>
    <d v="2021-06-12T00:00:00"/>
    <d v="2021-06-29T00:00:00"/>
    <x v="1"/>
    <m/>
    <m/>
    <n v="0.25"/>
    <n v="22"/>
    <s v="Account"/>
    <n v="17"/>
    <n v="80"/>
    <n v="20"/>
    <n v="20"/>
    <n v="22"/>
    <n v="42"/>
    <n v="42"/>
    <s v="Sat"/>
    <x v="0"/>
  </r>
  <r>
    <s v="A00929"/>
    <s v="Central"/>
    <s v="Cartier"/>
    <s v="Replace"/>
    <m/>
    <d v="2021-06-14T00:00:00"/>
    <d v="2021-06-23T00:00:00"/>
    <x v="1"/>
    <m/>
    <m/>
    <n v="0.5"/>
    <n v="120"/>
    <s v="Account"/>
    <n v="9"/>
    <n v="80"/>
    <n v="40"/>
    <n v="40"/>
    <n v="120"/>
    <n v="160"/>
    <n v="160"/>
    <s v="Mon"/>
    <x v="3"/>
  </r>
  <r>
    <s v="A00930"/>
    <s v="Central"/>
    <s v="Khan"/>
    <s v="Replace"/>
    <s v="Yes"/>
    <d v="2021-06-14T00:00:00"/>
    <d v="2021-06-24T00:00:00"/>
    <x v="1"/>
    <s v="Yes"/>
    <s v="Yes"/>
    <n v="0.5"/>
    <n v="204.28399999999999"/>
    <s v="Warranty"/>
    <n v="10"/>
    <n v="80"/>
    <n v="40"/>
    <n v="0"/>
    <n v="0"/>
    <n v="244.28399999999999"/>
    <n v="0"/>
    <s v="Mon"/>
    <x v="2"/>
  </r>
  <r>
    <s v="A00931"/>
    <s v="West"/>
    <s v="Burton"/>
    <s v="Replace"/>
    <m/>
    <d v="2021-06-14T00:00:00"/>
    <d v="2021-07-07T00:00:00"/>
    <x v="0"/>
    <m/>
    <s v="Yes"/>
    <n v="5"/>
    <n v="2048.5612000000001"/>
    <s v="C.O.D."/>
    <n v="23"/>
    <n v="140"/>
    <n v="700"/>
    <n v="700"/>
    <n v="0"/>
    <n v="2748.5612000000001"/>
    <n v="700"/>
    <s v="Mon"/>
    <x v="3"/>
  </r>
  <r>
    <s v="A00932"/>
    <s v="Southeast"/>
    <s v="Khan"/>
    <s v="Deliver"/>
    <m/>
    <d v="2021-06-14T00:00:00"/>
    <d v="2021-07-22T00:00:00"/>
    <x v="1"/>
    <m/>
    <m/>
    <n v="0.25"/>
    <n v="8.5495999999999999"/>
    <s v="C.O.D."/>
    <n v="38"/>
    <n v="80"/>
    <n v="20"/>
    <n v="20"/>
    <n v="8.5495999999999999"/>
    <n v="28.549599999999998"/>
    <n v="28.549599999999998"/>
    <s v="Mon"/>
    <x v="2"/>
  </r>
  <r>
    <s v="A00933"/>
    <s v="Central"/>
    <s v="Cartier"/>
    <s v="Assess"/>
    <m/>
    <d v="2021-06-14T00:00:00"/>
    <d v="2021-07-22T00:00:00"/>
    <x v="1"/>
    <m/>
    <m/>
    <n v="0.5"/>
    <n v="120.54089999999999"/>
    <s v="C.O.D."/>
    <n v="38"/>
    <n v="80"/>
    <n v="40"/>
    <n v="40"/>
    <n v="120.54089999999999"/>
    <n v="160.54089999999999"/>
    <n v="160.54089999999999"/>
    <s v="Mon"/>
    <x v="2"/>
  </r>
  <r>
    <s v="A00934"/>
    <s v="Northwest"/>
    <s v="Cartier"/>
    <s v="Replace"/>
    <m/>
    <d v="2021-06-14T00:00:00"/>
    <m/>
    <x v="0"/>
    <m/>
    <m/>
    <m/>
    <n v="52.350099999999998"/>
    <s v="P.O."/>
    <s v=""/>
    <n v="140"/>
    <n v="0"/>
    <n v="0"/>
    <n v="52.350099999999998"/>
    <n v="52.350099999999998"/>
    <n v="52.350099999999998"/>
    <s v="Mon"/>
    <x v="4"/>
  </r>
  <r>
    <s v="A00935"/>
    <s v="Central"/>
    <s v="Khan"/>
    <s v="Install"/>
    <m/>
    <d v="2021-06-14T00:00:00"/>
    <m/>
    <x v="0"/>
    <m/>
    <m/>
    <m/>
    <n v="406.70679999999999"/>
    <s v="C.O.D."/>
    <s v=""/>
    <n v="140"/>
    <n v="0"/>
    <n v="0"/>
    <n v="406.70679999999999"/>
    <n v="406.70679999999999"/>
    <n v="406.70679999999999"/>
    <s v="Mon"/>
    <x v="4"/>
  </r>
  <r>
    <s v="A00936"/>
    <s v="South"/>
    <s v="Lopez"/>
    <s v="Deliver"/>
    <m/>
    <d v="2021-06-15T00:00:00"/>
    <d v="2021-07-09T00:00:00"/>
    <x v="1"/>
    <m/>
    <m/>
    <n v="0.25"/>
    <n v="70.5334"/>
    <s v="Account"/>
    <n v="24"/>
    <n v="80"/>
    <n v="20"/>
    <n v="20"/>
    <n v="70.5334"/>
    <n v="90.5334"/>
    <n v="90.5334"/>
    <s v="Tue"/>
    <x v="1"/>
  </r>
  <r>
    <s v="A00937"/>
    <s v="Northeast"/>
    <s v="Ling"/>
    <s v="Assess"/>
    <m/>
    <d v="2021-06-15T00:00:00"/>
    <d v="2021-07-12T00:00:00"/>
    <x v="0"/>
    <m/>
    <m/>
    <n v="0.25"/>
    <n v="14.4"/>
    <s v="Account"/>
    <n v="27"/>
    <n v="140"/>
    <n v="35"/>
    <n v="35"/>
    <n v="14.4"/>
    <n v="49.4"/>
    <n v="49.4"/>
    <s v="Tue"/>
    <x v="5"/>
  </r>
  <r>
    <s v="A00938"/>
    <s v="Southeast"/>
    <s v="Burton"/>
    <s v="Assess"/>
    <m/>
    <d v="2021-06-15T00:00:00"/>
    <d v="2021-07-14T00:00:00"/>
    <x v="1"/>
    <m/>
    <m/>
    <n v="0.25"/>
    <n v="144"/>
    <s v="P.O."/>
    <n v="29"/>
    <n v="80"/>
    <n v="20"/>
    <n v="20"/>
    <n v="144"/>
    <n v="164"/>
    <n v="164"/>
    <s v="Tue"/>
    <x v="3"/>
  </r>
  <r>
    <s v="A00939"/>
    <s v="North"/>
    <s v="Ling"/>
    <s v="Assess"/>
    <m/>
    <d v="2021-06-15T00:00:00"/>
    <d v="2021-07-19T00:00:00"/>
    <x v="1"/>
    <m/>
    <m/>
    <n v="0.5"/>
    <n v="5.4"/>
    <s v="C.O.D."/>
    <n v="34"/>
    <n v="80"/>
    <n v="40"/>
    <n v="40"/>
    <n v="5.4"/>
    <n v="45.4"/>
    <n v="45.4"/>
    <s v="Tue"/>
    <x v="5"/>
  </r>
  <r>
    <s v="A00940"/>
    <s v="West"/>
    <s v="Lopez"/>
    <s v="Assess"/>
    <m/>
    <d v="2021-06-16T00:00:00"/>
    <d v="2021-06-24T00:00:00"/>
    <x v="1"/>
    <m/>
    <m/>
    <n v="0.25"/>
    <n v="23.1465"/>
    <s v="P.O."/>
    <n v="8"/>
    <n v="80"/>
    <n v="20"/>
    <n v="20"/>
    <n v="23.1465"/>
    <n v="43.146500000000003"/>
    <n v="43.146500000000003"/>
    <s v="Wed"/>
    <x v="2"/>
  </r>
  <r>
    <s v="A00941"/>
    <s v="Central"/>
    <s v="Khan"/>
    <s v="Replace"/>
    <m/>
    <d v="2021-06-16T00:00:00"/>
    <d v="2021-06-24T00:00:00"/>
    <x v="1"/>
    <m/>
    <s v="Yes"/>
    <n v="0.5"/>
    <n v="25.0718"/>
    <s v="C.O.D."/>
    <n v="8"/>
    <n v="80"/>
    <n v="40"/>
    <n v="40"/>
    <n v="0"/>
    <n v="65.071799999999996"/>
    <n v="40"/>
    <s v="Wed"/>
    <x v="2"/>
  </r>
  <r>
    <s v="A00942"/>
    <s v="Southeast"/>
    <s v="Burton"/>
    <s v="Assess"/>
    <m/>
    <d v="2021-06-16T00:00:00"/>
    <d v="2021-07-15T00:00:00"/>
    <x v="1"/>
    <m/>
    <m/>
    <n v="0.5"/>
    <n v="175.21770000000001"/>
    <s v="C.O.D."/>
    <n v="29"/>
    <n v="80"/>
    <n v="40"/>
    <n v="40"/>
    <n v="175.21770000000001"/>
    <n v="215.21770000000001"/>
    <n v="215.21770000000001"/>
    <s v="Wed"/>
    <x v="2"/>
  </r>
  <r>
    <s v="A00943"/>
    <s v="Northwest"/>
    <s v="Khan"/>
    <s v="Repair"/>
    <m/>
    <d v="2021-06-16T00:00:00"/>
    <d v="2021-07-21T00:00:00"/>
    <x v="0"/>
    <m/>
    <m/>
    <n v="3.5"/>
    <n v="23"/>
    <s v="Account"/>
    <n v="35"/>
    <n v="140"/>
    <n v="490"/>
    <n v="490"/>
    <n v="23"/>
    <n v="513"/>
    <n v="513"/>
    <s v="Wed"/>
    <x v="3"/>
  </r>
  <r>
    <s v="A00944"/>
    <s v="West"/>
    <s v="Khan"/>
    <s v="Assess"/>
    <m/>
    <d v="2021-06-16T00:00:00"/>
    <m/>
    <x v="0"/>
    <m/>
    <m/>
    <m/>
    <n v="30"/>
    <s v="C.O.D."/>
    <s v=""/>
    <n v="140"/>
    <n v="0"/>
    <n v="0"/>
    <n v="30"/>
    <n v="30"/>
    <n v="30"/>
    <s v="Wed"/>
    <x v="4"/>
  </r>
  <r>
    <s v="A00945"/>
    <s v="Central"/>
    <s v="Cartier"/>
    <s v="Deliver"/>
    <m/>
    <d v="2021-06-16T00:00:00"/>
    <m/>
    <x v="1"/>
    <m/>
    <m/>
    <m/>
    <n v="161.08420000000001"/>
    <s v="Account"/>
    <s v=""/>
    <n v="80"/>
    <n v="0"/>
    <n v="0"/>
    <n v="161.08420000000001"/>
    <n v="161.08420000000001"/>
    <n v="161.08420000000001"/>
    <s v="Wed"/>
    <x v="4"/>
  </r>
  <r>
    <s v="A00946"/>
    <s v="Central"/>
    <s v="Khan"/>
    <s v="Deliver"/>
    <m/>
    <d v="2021-06-16T00:00:00"/>
    <m/>
    <x v="1"/>
    <m/>
    <m/>
    <m/>
    <n v="59.807400000000001"/>
    <s v="C.O.D."/>
    <s v=""/>
    <n v="80"/>
    <n v="0"/>
    <n v="0"/>
    <n v="59.807400000000001"/>
    <n v="59.807400000000001"/>
    <n v="59.807400000000001"/>
    <s v="Wed"/>
    <x v="4"/>
  </r>
  <r>
    <s v="A00947"/>
    <s v="West"/>
    <s v="Khan"/>
    <s v="Assess"/>
    <m/>
    <d v="2021-06-16T00:00:00"/>
    <m/>
    <x v="1"/>
    <m/>
    <m/>
    <m/>
    <n v="19.196999999999999"/>
    <s v="C.O.D."/>
    <s v=""/>
    <n v="80"/>
    <n v="0"/>
    <n v="0"/>
    <n v="19.196999999999999"/>
    <n v="19.196999999999999"/>
    <n v="19.196999999999999"/>
    <s v="Wed"/>
    <x v="4"/>
  </r>
  <r>
    <s v="A00948"/>
    <s v="North"/>
    <s v="Ling"/>
    <s v="Deliver"/>
    <s v="Yes"/>
    <d v="2021-06-16T00:00:00"/>
    <m/>
    <x v="1"/>
    <m/>
    <m/>
    <m/>
    <n v="50.79"/>
    <s v="Account"/>
    <s v=""/>
    <n v="80"/>
    <n v="0"/>
    <n v="0"/>
    <n v="50.79"/>
    <n v="50.79"/>
    <n v="50.79"/>
    <s v="Wed"/>
    <x v="4"/>
  </r>
  <r>
    <s v="A00949"/>
    <s v="North"/>
    <s v="Ling"/>
    <s v="Assess"/>
    <m/>
    <d v="2021-06-17T00:00:00"/>
    <d v="2021-06-30T00:00:00"/>
    <x v="0"/>
    <m/>
    <m/>
    <n v="1.25"/>
    <n v="122.80759999999999"/>
    <s v="C.O.D."/>
    <n v="13"/>
    <n v="140"/>
    <n v="175"/>
    <n v="175"/>
    <n v="122.80759999999999"/>
    <n v="297.80759999999998"/>
    <n v="297.80759999999998"/>
    <s v="Thu"/>
    <x v="3"/>
  </r>
  <r>
    <s v="A00950"/>
    <s v="West"/>
    <s v="Cartier"/>
    <s v="Assess"/>
    <m/>
    <d v="2021-06-17T00:00:00"/>
    <d v="2021-07-06T00:00:00"/>
    <x v="1"/>
    <m/>
    <m/>
    <n v="0.25"/>
    <n v="54.8215"/>
    <s v="Account"/>
    <n v="19"/>
    <n v="80"/>
    <n v="20"/>
    <n v="20"/>
    <n v="54.8215"/>
    <n v="74.8215"/>
    <n v="74.8215"/>
    <s v="Thu"/>
    <x v="0"/>
  </r>
  <r>
    <s v="A00951"/>
    <s v="Central"/>
    <s v="Cartier"/>
    <s v="Replace"/>
    <m/>
    <d v="2021-06-17T00:00:00"/>
    <d v="2021-07-22T00:00:00"/>
    <x v="0"/>
    <m/>
    <m/>
    <n v="2.5"/>
    <n v="86.423400000000001"/>
    <s v="C.O.D."/>
    <n v="35"/>
    <n v="140"/>
    <n v="350"/>
    <n v="350"/>
    <n v="86.423400000000001"/>
    <n v="436.42340000000002"/>
    <n v="436.42340000000002"/>
    <s v="Thu"/>
    <x v="2"/>
  </r>
  <r>
    <s v="A00952"/>
    <s v="Northeast"/>
    <s v="Ling"/>
    <s v="Assess"/>
    <m/>
    <d v="2021-06-17T00:00:00"/>
    <m/>
    <x v="0"/>
    <m/>
    <m/>
    <m/>
    <n v="100.60380000000001"/>
    <s v="C.O.D."/>
    <s v=""/>
    <n v="140"/>
    <n v="0"/>
    <n v="0"/>
    <n v="100.60380000000001"/>
    <n v="100.60380000000001"/>
    <n v="100.60380000000001"/>
    <s v="Thu"/>
    <x v="4"/>
  </r>
  <r>
    <s v="A00953"/>
    <s v="North"/>
    <s v="Ling"/>
    <s v="Deliver"/>
    <m/>
    <d v="2021-06-17T00:00:00"/>
    <m/>
    <x v="1"/>
    <m/>
    <m/>
    <m/>
    <n v="17.170000000000002"/>
    <s v="Account"/>
    <s v=""/>
    <n v="80"/>
    <n v="0"/>
    <n v="0"/>
    <n v="17.170000000000002"/>
    <n v="17.170000000000002"/>
    <n v="17.170000000000002"/>
    <s v="Thu"/>
    <x v="4"/>
  </r>
  <r>
    <s v="A00954"/>
    <s v="West"/>
    <s v="Burton"/>
    <s v="Assess"/>
    <m/>
    <d v="2021-06-17T00:00:00"/>
    <m/>
    <x v="1"/>
    <m/>
    <m/>
    <m/>
    <n v="10.307499999999999"/>
    <s v="P.O."/>
    <s v=""/>
    <n v="80"/>
    <n v="0"/>
    <n v="0"/>
    <n v="10.307499999999999"/>
    <n v="10.307499999999999"/>
    <n v="10.307499999999999"/>
    <s v="Thu"/>
    <x v="4"/>
  </r>
  <r>
    <s v="A00955"/>
    <s v="North"/>
    <s v="Ling"/>
    <s v="Assess"/>
    <m/>
    <d v="2021-06-17T00:00:00"/>
    <m/>
    <x v="0"/>
    <m/>
    <m/>
    <m/>
    <n v="18.63"/>
    <s v="Account"/>
    <s v=""/>
    <n v="140"/>
    <n v="0"/>
    <n v="0"/>
    <n v="18.63"/>
    <n v="18.63"/>
    <n v="18.63"/>
    <s v="Thu"/>
    <x v="4"/>
  </r>
  <r>
    <s v="A00956"/>
    <s v="North"/>
    <s v="Ling"/>
    <s v="Assess"/>
    <m/>
    <d v="2021-06-17T00:00:00"/>
    <m/>
    <x v="0"/>
    <m/>
    <m/>
    <m/>
    <n v="32"/>
    <s v="Account"/>
    <s v=""/>
    <n v="140"/>
    <n v="0"/>
    <n v="0"/>
    <n v="32"/>
    <n v="32"/>
    <n v="32"/>
    <s v="Thu"/>
    <x v="4"/>
  </r>
  <r>
    <s v="A00957"/>
    <s v="North"/>
    <s v="Ling"/>
    <s v="Deliver"/>
    <m/>
    <d v="2021-06-17T00:00:00"/>
    <m/>
    <x v="1"/>
    <m/>
    <m/>
    <m/>
    <n v="14.13"/>
    <s v="P.O."/>
    <s v=""/>
    <n v="80"/>
    <n v="0"/>
    <n v="0"/>
    <n v="14.13"/>
    <n v="14.13"/>
    <n v="14.13"/>
    <s v="Thu"/>
    <x v="4"/>
  </r>
  <r>
    <s v="A00958"/>
    <s v="North"/>
    <s v="Ling"/>
    <s v="Repair"/>
    <m/>
    <d v="2021-06-17T00:00:00"/>
    <m/>
    <x v="1"/>
    <m/>
    <m/>
    <m/>
    <n v="322"/>
    <s v="Account"/>
    <s v=""/>
    <n v="80"/>
    <n v="0"/>
    <n v="0"/>
    <n v="322"/>
    <n v="322"/>
    <n v="322"/>
    <s v="Thu"/>
    <x v="4"/>
  </r>
  <r>
    <s v="A00959"/>
    <s v="Northeast"/>
    <s v="Ling"/>
    <s v="Assess"/>
    <m/>
    <d v="2021-06-17T00:00:00"/>
    <m/>
    <x v="0"/>
    <m/>
    <m/>
    <m/>
    <n v="50.603299999999997"/>
    <s v="C.O.D."/>
    <s v=""/>
    <n v="140"/>
    <n v="0"/>
    <n v="0"/>
    <n v="50.603299999999997"/>
    <n v="50.603299999999997"/>
    <n v="50.603299999999997"/>
    <s v="Thu"/>
    <x v="4"/>
  </r>
  <r>
    <s v="A00960"/>
    <s v="Southwest"/>
    <s v="Burton"/>
    <s v="Assess"/>
    <m/>
    <d v="2021-06-18T00:00:00"/>
    <d v="2021-07-12T00:00:00"/>
    <x v="0"/>
    <m/>
    <m/>
    <n v="2"/>
    <n v="134.50059999999999"/>
    <s v="C.O.D."/>
    <n v="24"/>
    <n v="140"/>
    <n v="280"/>
    <n v="280"/>
    <n v="134.50059999999999"/>
    <n v="414.50059999999996"/>
    <n v="414.50059999999996"/>
    <s v="Fri"/>
    <x v="5"/>
  </r>
  <r>
    <s v="A00961"/>
    <s v="Southeast"/>
    <s v="Cartier"/>
    <s v="Replace"/>
    <m/>
    <d v="2021-06-19T00:00:00"/>
    <d v="2021-07-03T00:00:00"/>
    <x v="1"/>
    <m/>
    <m/>
    <n v="0.5"/>
    <n v="78.333299999999994"/>
    <s v="C.O.D."/>
    <n v="14"/>
    <n v="80"/>
    <n v="40"/>
    <n v="40"/>
    <n v="78.333299999999994"/>
    <n v="118.33329999999999"/>
    <n v="118.33329999999999"/>
    <s v="Sat"/>
    <x v="4"/>
  </r>
  <r>
    <s v="A00962"/>
    <s v="Northwest"/>
    <s v="Khan"/>
    <s v="Install"/>
    <m/>
    <d v="2021-06-21T00:00:00"/>
    <d v="2021-06-30T00:00:00"/>
    <x v="1"/>
    <m/>
    <m/>
    <n v="1.5"/>
    <n v="202.8"/>
    <s v="Account"/>
    <n v="9"/>
    <n v="80"/>
    <n v="120"/>
    <n v="120"/>
    <n v="202.8"/>
    <n v="322.8"/>
    <n v="322.8"/>
    <s v="Mon"/>
    <x v="3"/>
  </r>
  <r>
    <s v="A00963"/>
    <s v="Central"/>
    <s v="Burton"/>
    <s v="Replace"/>
    <m/>
    <d v="2021-06-21T00:00:00"/>
    <d v="2021-07-09T00:00:00"/>
    <x v="1"/>
    <m/>
    <m/>
    <n v="0.5"/>
    <n v="67.903400000000005"/>
    <s v="C.O.D."/>
    <n v="18"/>
    <n v="80"/>
    <n v="40"/>
    <n v="40"/>
    <n v="67.903400000000005"/>
    <n v="107.9034"/>
    <n v="107.9034"/>
    <s v="Mon"/>
    <x v="1"/>
  </r>
  <r>
    <s v="A00964"/>
    <s v="Northeast"/>
    <s v="Ling"/>
    <s v="Assess"/>
    <m/>
    <d v="2021-06-21T00:00:00"/>
    <d v="2021-07-12T00:00:00"/>
    <x v="0"/>
    <m/>
    <m/>
    <n v="1"/>
    <n v="144"/>
    <s v="C.O.D."/>
    <n v="21"/>
    <n v="140"/>
    <n v="140"/>
    <n v="140"/>
    <n v="144"/>
    <n v="284"/>
    <n v="284"/>
    <s v="Mon"/>
    <x v="5"/>
  </r>
  <r>
    <s v="A00965"/>
    <s v="South"/>
    <s v="Burton"/>
    <s v="Deliver"/>
    <m/>
    <d v="2021-06-21T00:00:00"/>
    <d v="2021-07-13T00:00:00"/>
    <x v="0"/>
    <m/>
    <m/>
    <n v="0.25"/>
    <n v="178.36179999999999"/>
    <s v="Account"/>
    <n v="22"/>
    <n v="140"/>
    <n v="35"/>
    <n v="35"/>
    <n v="178.36179999999999"/>
    <n v="213.36179999999999"/>
    <n v="213.36179999999999"/>
    <s v="Mon"/>
    <x v="0"/>
  </r>
  <r>
    <s v="A00966"/>
    <s v="East"/>
    <s v="Ling"/>
    <s v="Deliver"/>
    <m/>
    <d v="2021-06-21T00:00:00"/>
    <d v="2021-07-14T00:00:00"/>
    <x v="1"/>
    <m/>
    <m/>
    <n v="0.25"/>
    <n v="7.3140000000000001"/>
    <s v="P.O."/>
    <n v="23"/>
    <n v="80"/>
    <n v="20"/>
    <n v="20"/>
    <n v="7.3140000000000001"/>
    <n v="27.314"/>
    <n v="27.314"/>
    <s v="Mon"/>
    <x v="3"/>
  </r>
  <r>
    <s v="A00967"/>
    <s v="East"/>
    <s v="Ling"/>
    <s v="Assess"/>
    <m/>
    <d v="2021-06-21T00:00:00"/>
    <m/>
    <x v="0"/>
    <m/>
    <m/>
    <m/>
    <n v="120"/>
    <s v="Account"/>
    <s v=""/>
    <n v="140"/>
    <n v="0"/>
    <n v="0"/>
    <n v="120"/>
    <n v="120"/>
    <n v="120"/>
    <s v="Mon"/>
    <x v="4"/>
  </r>
  <r>
    <s v="A00968"/>
    <s v="Northwest"/>
    <s v="Cartier"/>
    <s v="Assess"/>
    <m/>
    <d v="2021-06-21T00:00:00"/>
    <m/>
    <x v="1"/>
    <m/>
    <m/>
    <m/>
    <n v="193.8409"/>
    <s v="C.O.D."/>
    <s v=""/>
    <n v="80"/>
    <n v="0"/>
    <n v="0"/>
    <n v="193.8409"/>
    <n v="193.8409"/>
    <n v="193.8409"/>
    <s v="Mon"/>
    <x v="4"/>
  </r>
  <r>
    <s v="A00969"/>
    <s v="Northwest"/>
    <s v="Cartier"/>
    <s v="Assess"/>
    <m/>
    <d v="2021-06-21T00:00:00"/>
    <m/>
    <x v="1"/>
    <m/>
    <m/>
    <m/>
    <n v="901.5"/>
    <s v="P.O."/>
    <s v=""/>
    <n v="80"/>
    <n v="0"/>
    <n v="0"/>
    <n v="901.5"/>
    <n v="901.5"/>
    <n v="901.5"/>
    <s v="Mon"/>
    <x v="4"/>
  </r>
  <r>
    <s v="A00970"/>
    <s v="Central"/>
    <s v="Cartier"/>
    <s v="Deliver"/>
    <m/>
    <d v="2021-06-21T00:00:00"/>
    <m/>
    <x v="1"/>
    <m/>
    <m/>
    <m/>
    <n v="64.342100000000002"/>
    <s v="Account"/>
    <s v=""/>
    <n v="80"/>
    <n v="0"/>
    <n v="0"/>
    <n v="64.342100000000002"/>
    <n v="64.342100000000002"/>
    <n v="64.342100000000002"/>
    <s v="Mon"/>
    <x v="4"/>
  </r>
  <r>
    <s v="A00971"/>
    <s v="Central"/>
    <s v="Cartier"/>
    <s v="Deliver"/>
    <m/>
    <d v="2021-06-21T00:00:00"/>
    <m/>
    <x v="1"/>
    <m/>
    <m/>
    <m/>
    <n v="64.342100000000002"/>
    <s v="Account"/>
    <s v=""/>
    <n v="80"/>
    <n v="0"/>
    <n v="0"/>
    <n v="64.342100000000002"/>
    <n v="64.342100000000002"/>
    <n v="64.342100000000002"/>
    <s v="Mon"/>
    <x v="4"/>
  </r>
  <r>
    <s v="A00972"/>
    <s v="Central"/>
    <s v="Burton"/>
    <s v="Assess"/>
    <m/>
    <d v="2021-06-21T00:00:00"/>
    <m/>
    <x v="0"/>
    <m/>
    <m/>
    <m/>
    <n v="282"/>
    <s v="C.O.D."/>
    <s v=""/>
    <n v="140"/>
    <n v="0"/>
    <n v="0"/>
    <n v="282"/>
    <n v="282"/>
    <n v="282"/>
    <s v="Mon"/>
    <x v="4"/>
  </r>
  <r>
    <s v="A00973"/>
    <s v="West"/>
    <s v="Khan"/>
    <s v="Deliver"/>
    <m/>
    <d v="2021-06-22T00:00:00"/>
    <d v="2021-07-16T00:00:00"/>
    <x v="1"/>
    <m/>
    <m/>
    <n v="0.25"/>
    <n v="21.33"/>
    <s v="Account"/>
    <n v="24"/>
    <n v="80"/>
    <n v="20"/>
    <n v="20"/>
    <n v="21.33"/>
    <n v="41.33"/>
    <n v="41.33"/>
    <s v="Tue"/>
    <x v="1"/>
  </r>
  <r>
    <s v="A00974"/>
    <s v="North"/>
    <s v="Ling"/>
    <s v="Assess"/>
    <m/>
    <d v="2021-06-22T00:00:00"/>
    <d v="2021-07-19T00:00:00"/>
    <x v="0"/>
    <m/>
    <m/>
    <n v="0.25"/>
    <n v="55.89"/>
    <s v="Account"/>
    <n v="27"/>
    <n v="140"/>
    <n v="35"/>
    <n v="35"/>
    <n v="55.89"/>
    <n v="90.89"/>
    <n v="90.89"/>
    <s v="Tue"/>
    <x v="5"/>
  </r>
  <r>
    <s v="A00975"/>
    <s v="Northwest"/>
    <s v="Khan"/>
    <s v="Replace"/>
    <m/>
    <d v="2021-06-22T00:00:00"/>
    <d v="2021-07-21T00:00:00"/>
    <x v="0"/>
    <m/>
    <m/>
    <n v="0.5"/>
    <n v="227.13"/>
    <s v="Account"/>
    <n v="29"/>
    <n v="140"/>
    <n v="70"/>
    <n v="70"/>
    <n v="227.13"/>
    <n v="297.13"/>
    <n v="297.13"/>
    <s v="Tue"/>
    <x v="3"/>
  </r>
  <r>
    <s v="A00976"/>
    <s v="Northwest"/>
    <s v="Cartier"/>
    <s v="Replace"/>
    <m/>
    <d v="2021-06-22T00:00:00"/>
    <m/>
    <x v="0"/>
    <s v="Yes"/>
    <s v="Yes"/>
    <m/>
    <n v="593.44470000000001"/>
    <s v="Warranty"/>
    <s v=""/>
    <n v="140"/>
    <n v="0"/>
    <n v="0"/>
    <n v="0"/>
    <n v="593.44470000000001"/>
    <n v="0"/>
    <s v="Tue"/>
    <x v="4"/>
  </r>
  <r>
    <s v="A00977"/>
    <s v="Central"/>
    <s v="Burton"/>
    <s v="Replace"/>
    <m/>
    <d v="2021-06-22T00:00:00"/>
    <m/>
    <x v="1"/>
    <m/>
    <m/>
    <m/>
    <n v="65.496899999999997"/>
    <s v="Account"/>
    <s v=""/>
    <n v="80"/>
    <n v="0"/>
    <n v="0"/>
    <n v="65.496899999999997"/>
    <n v="65.496899999999997"/>
    <n v="65.496899999999997"/>
    <s v="Tue"/>
    <x v="4"/>
  </r>
  <r>
    <s v="A00978"/>
    <s v="East"/>
    <s v="Ling"/>
    <s v="Replace"/>
    <m/>
    <d v="2021-06-22T00:00:00"/>
    <m/>
    <x v="0"/>
    <m/>
    <m/>
    <m/>
    <n v="1137.74"/>
    <s v="Account"/>
    <s v=""/>
    <n v="140"/>
    <n v="0"/>
    <n v="0"/>
    <n v="1137.74"/>
    <n v="1137.74"/>
    <n v="1137.74"/>
    <s v="Tue"/>
    <x v="4"/>
  </r>
  <r>
    <s v="A00979"/>
    <s v="Central"/>
    <s v="Cartier"/>
    <s v="Repair"/>
    <m/>
    <d v="2021-06-22T00:00:00"/>
    <m/>
    <x v="1"/>
    <m/>
    <m/>
    <m/>
    <n v="272.99959999999999"/>
    <s v="C.O.D."/>
    <s v=""/>
    <n v="80"/>
    <n v="0"/>
    <n v="0"/>
    <n v="272.99959999999999"/>
    <n v="272.99959999999999"/>
    <n v="272.99959999999999"/>
    <s v="Tue"/>
    <x v="4"/>
  </r>
  <r>
    <s v="A00980"/>
    <s v="South"/>
    <s v="Lopez"/>
    <s v="Deliver"/>
    <m/>
    <d v="2021-06-23T00:00:00"/>
    <d v="2021-06-25T00:00:00"/>
    <x v="1"/>
    <m/>
    <m/>
    <n v="0.25"/>
    <n v="270.44560000000001"/>
    <s v="Account"/>
    <n v="2"/>
    <n v="80"/>
    <n v="20"/>
    <n v="20"/>
    <n v="270.44560000000001"/>
    <n v="290.44560000000001"/>
    <n v="290.44560000000001"/>
    <s v="Wed"/>
    <x v="1"/>
  </r>
  <r>
    <s v="A00981"/>
    <s v="Central"/>
    <s v="Khan"/>
    <s v="Assess"/>
    <m/>
    <d v="2021-06-23T00:00:00"/>
    <d v="2021-07-03T00:00:00"/>
    <x v="1"/>
    <m/>
    <m/>
    <n v="1"/>
    <n v="180"/>
    <s v="P.O."/>
    <n v="10"/>
    <n v="80"/>
    <n v="80"/>
    <n v="80"/>
    <n v="180"/>
    <n v="260"/>
    <n v="260"/>
    <s v="Wed"/>
    <x v="4"/>
  </r>
  <r>
    <s v="A00982"/>
    <s v="South"/>
    <s v="Lopez"/>
    <s v="Repair"/>
    <m/>
    <d v="2021-06-23T00:00:00"/>
    <d v="2021-07-13T00:00:00"/>
    <x v="1"/>
    <m/>
    <m/>
    <n v="1"/>
    <n v="188.9469"/>
    <s v="Account"/>
    <n v="20"/>
    <n v="80"/>
    <n v="80"/>
    <n v="80"/>
    <n v="188.9469"/>
    <n v="268.94690000000003"/>
    <n v="268.94690000000003"/>
    <s v="Wed"/>
    <x v="0"/>
  </r>
  <r>
    <s v="A00983"/>
    <s v="Northeast"/>
    <s v="Ling"/>
    <s v="Deliver"/>
    <m/>
    <d v="2021-06-23T00:00:00"/>
    <d v="2021-07-21T00:00:00"/>
    <x v="1"/>
    <m/>
    <m/>
    <n v="0.25"/>
    <n v="37.582099999999997"/>
    <s v="Account"/>
    <n v="28"/>
    <n v="80"/>
    <n v="20"/>
    <n v="20"/>
    <n v="37.582099999999997"/>
    <n v="57.582099999999997"/>
    <n v="57.582099999999997"/>
    <s v="Wed"/>
    <x v="3"/>
  </r>
  <r>
    <s v="A00984"/>
    <s v="Northwest"/>
    <s v="Cartier"/>
    <s v="Replace"/>
    <m/>
    <d v="2021-06-23T00:00:00"/>
    <d v="2021-07-19T00:00:00"/>
    <x v="1"/>
    <m/>
    <m/>
    <n v="0.5"/>
    <n v="20"/>
    <s v="Account"/>
    <n v="26"/>
    <n v="80"/>
    <n v="40"/>
    <n v="40"/>
    <n v="20"/>
    <n v="60"/>
    <n v="60"/>
    <s v="Wed"/>
    <x v="5"/>
  </r>
  <r>
    <s v="A00985"/>
    <s v="South"/>
    <s v="Burton"/>
    <s v="Deliver"/>
    <m/>
    <d v="2021-06-23T00:00:00"/>
    <d v="2021-07-19T00:00:00"/>
    <x v="1"/>
    <m/>
    <m/>
    <n v="0.25"/>
    <n v="78.278999999999996"/>
    <s v="C.O.D."/>
    <n v="26"/>
    <n v="80"/>
    <n v="20"/>
    <n v="20"/>
    <n v="78.278999999999996"/>
    <n v="98.278999999999996"/>
    <n v="98.278999999999996"/>
    <s v="Wed"/>
    <x v="5"/>
  </r>
  <r>
    <s v="A00986"/>
    <s v="South"/>
    <s v="Ling"/>
    <s v="Deliver"/>
    <m/>
    <d v="2021-06-23T00:00:00"/>
    <d v="2021-07-22T00:00:00"/>
    <x v="1"/>
    <m/>
    <m/>
    <n v="0.25"/>
    <n v="37.293500000000002"/>
    <s v="Account"/>
    <n v="29"/>
    <n v="80"/>
    <n v="20"/>
    <n v="20"/>
    <n v="37.293500000000002"/>
    <n v="57.293500000000002"/>
    <n v="57.293500000000002"/>
    <s v="Wed"/>
    <x v="2"/>
  </r>
  <r>
    <s v="A00987"/>
    <s v="North"/>
    <s v="Ling"/>
    <s v="Deliver"/>
    <s v="Yes"/>
    <d v="2021-06-23T00:00:00"/>
    <m/>
    <x v="1"/>
    <m/>
    <m/>
    <m/>
    <n v="48.586199999999998"/>
    <s v="C.O.D."/>
    <s v=""/>
    <n v="80"/>
    <n v="0"/>
    <n v="0"/>
    <n v="48.586199999999998"/>
    <n v="48.586199999999998"/>
    <n v="48.586199999999998"/>
    <s v="Wed"/>
    <x v="4"/>
  </r>
  <r>
    <s v="A00988"/>
    <s v="Central"/>
    <s v="Burton"/>
    <s v="Assess"/>
    <m/>
    <d v="2021-06-23T00:00:00"/>
    <m/>
    <x v="0"/>
    <m/>
    <m/>
    <m/>
    <n v="164.4"/>
    <s v="C.O.D."/>
    <s v=""/>
    <n v="140"/>
    <n v="0"/>
    <n v="0"/>
    <n v="164.4"/>
    <n v="164.4"/>
    <n v="164.4"/>
    <s v="Wed"/>
    <x v="4"/>
  </r>
  <r>
    <s v="A00989"/>
    <s v="North"/>
    <s v="Ling"/>
    <s v="Deliver"/>
    <m/>
    <d v="2021-06-24T00:00:00"/>
    <d v="2021-07-15T00:00:00"/>
    <x v="0"/>
    <m/>
    <m/>
    <n v="0.25"/>
    <n v="268.05579999999998"/>
    <s v="Account"/>
    <n v="21"/>
    <n v="140"/>
    <n v="35"/>
    <n v="35"/>
    <n v="268.05579999999998"/>
    <n v="303.05579999999998"/>
    <n v="303.05579999999998"/>
    <s v="Thu"/>
    <x v="2"/>
  </r>
  <r>
    <s v="A00990"/>
    <s v="West"/>
    <s v="Khan"/>
    <s v="Deliver"/>
    <m/>
    <d v="2021-06-24T00:00:00"/>
    <d v="2021-07-23T00:00:00"/>
    <x v="1"/>
    <m/>
    <m/>
    <n v="0.25"/>
    <n v="19.196999999999999"/>
    <s v="P.O."/>
    <n v="29"/>
    <n v="80"/>
    <n v="20"/>
    <n v="20"/>
    <n v="19.196999999999999"/>
    <n v="39.197000000000003"/>
    <n v="39.197000000000003"/>
    <s v="Thu"/>
    <x v="1"/>
  </r>
  <r>
    <s v="A00991"/>
    <s v="North"/>
    <s v="Ling"/>
    <s v="Assess"/>
    <m/>
    <d v="2021-06-24T00:00:00"/>
    <d v="2021-07-19T00:00:00"/>
    <x v="0"/>
    <m/>
    <m/>
    <n v="0.25"/>
    <n v="21.33"/>
    <s v="Account"/>
    <n v="25"/>
    <n v="140"/>
    <n v="35"/>
    <n v="35"/>
    <n v="21.33"/>
    <n v="56.33"/>
    <n v="56.33"/>
    <s v="Thu"/>
    <x v="5"/>
  </r>
  <r>
    <s v="A00992"/>
    <s v="North"/>
    <s v="Burton"/>
    <s v="Replace"/>
    <m/>
    <d v="2021-06-24T00:00:00"/>
    <m/>
    <x v="1"/>
    <m/>
    <m/>
    <m/>
    <n v="7.5"/>
    <s v="C.O.D."/>
    <s v=""/>
    <n v="80"/>
    <n v="0"/>
    <n v="0"/>
    <n v="7.5"/>
    <n v="7.5"/>
    <n v="7.5"/>
    <s v="Thu"/>
    <x v="4"/>
  </r>
  <r>
    <s v="A00993"/>
    <s v="North"/>
    <s v="Ling"/>
    <s v="Deliver"/>
    <m/>
    <d v="2021-06-24T00:00:00"/>
    <m/>
    <x v="1"/>
    <m/>
    <m/>
    <m/>
    <n v="115.1866"/>
    <s v="Account"/>
    <s v=""/>
    <n v="80"/>
    <n v="0"/>
    <n v="0"/>
    <n v="115.1866"/>
    <n v="115.1866"/>
    <n v="115.1866"/>
    <s v="Thu"/>
    <x v="4"/>
  </r>
  <r>
    <s v="A00994"/>
    <s v="North"/>
    <s v="Ling"/>
    <s v="Deliver"/>
    <m/>
    <d v="2021-06-24T00:00:00"/>
    <m/>
    <x v="1"/>
    <m/>
    <m/>
    <m/>
    <n v="120"/>
    <s v="Account"/>
    <s v=""/>
    <n v="80"/>
    <n v="0"/>
    <n v="0"/>
    <n v="120"/>
    <n v="120"/>
    <n v="120"/>
    <s v="Thu"/>
    <x v="4"/>
  </r>
  <r>
    <s v="A00995"/>
    <s v="East"/>
    <s v="Ling"/>
    <s v="Deliver"/>
    <m/>
    <d v="2021-06-24T00:00:00"/>
    <m/>
    <x v="1"/>
    <m/>
    <m/>
    <m/>
    <n v="21"/>
    <s v="Account"/>
    <s v=""/>
    <n v="80"/>
    <n v="0"/>
    <n v="0"/>
    <n v="21"/>
    <n v="21"/>
    <n v="21"/>
    <s v="Thu"/>
    <x v="4"/>
  </r>
  <r>
    <s v="A00996"/>
    <s v="East"/>
    <s v="Ling"/>
    <s v="Assess"/>
    <m/>
    <d v="2021-06-24T00:00:00"/>
    <m/>
    <x v="1"/>
    <m/>
    <m/>
    <m/>
    <n v="58.89"/>
    <s v="C.O.D."/>
    <s v=""/>
    <n v="80"/>
    <n v="0"/>
    <n v="0"/>
    <n v="58.89"/>
    <n v="58.89"/>
    <n v="58.89"/>
    <s v="Thu"/>
    <x v="4"/>
  </r>
  <r>
    <s v="A00997"/>
    <s v="Central"/>
    <s v="Burton"/>
    <s v="Deliver"/>
    <m/>
    <d v="2021-06-24T00:00:00"/>
    <m/>
    <x v="1"/>
    <m/>
    <m/>
    <m/>
    <n v="32.6706"/>
    <s v="C.O.D."/>
    <s v=""/>
    <n v="80"/>
    <n v="0"/>
    <n v="0"/>
    <n v="32.6706"/>
    <n v="32.6706"/>
    <n v="32.6706"/>
    <s v="Thu"/>
    <x v="4"/>
  </r>
  <r>
    <s v="A00998"/>
    <s v="Southeast"/>
    <s v="Burton"/>
    <s v="Repair"/>
    <m/>
    <d v="2021-06-24T00:00:00"/>
    <m/>
    <x v="0"/>
    <m/>
    <m/>
    <m/>
    <n v="205.28129999999999"/>
    <s v="C.O.D."/>
    <s v=""/>
    <n v="140"/>
    <n v="0"/>
    <n v="0"/>
    <n v="205.28129999999999"/>
    <n v="205.28129999999999"/>
    <n v="205.28129999999999"/>
    <s v="Thu"/>
    <x v="4"/>
  </r>
  <r>
    <s v="A00999"/>
    <s v="Central"/>
    <s v="Khan"/>
    <s v="Replace"/>
    <m/>
    <d v="2021-06-24T00:00:00"/>
    <m/>
    <x v="0"/>
    <m/>
    <m/>
    <m/>
    <n v="223.64769999999999"/>
    <s v="Account"/>
    <s v=""/>
    <n v="140"/>
    <n v="0"/>
    <n v="0"/>
    <n v="223.64769999999999"/>
    <n v="223.64769999999999"/>
    <n v="223.64769999999999"/>
    <s v="Thu"/>
    <x v="4"/>
  </r>
  <r>
    <s v="A01000"/>
    <s v="Northwest"/>
    <s v="Khan"/>
    <s v="Repair"/>
    <m/>
    <d v="2021-06-25T00:00:00"/>
    <d v="2021-07-16T00:00:00"/>
    <x v="1"/>
    <m/>
    <m/>
    <n v="6.25"/>
    <n v="20"/>
    <s v="C.O.D."/>
    <n v="21"/>
    <n v="80"/>
    <n v="500"/>
    <n v="500"/>
    <n v="20"/>
    <n v="520"/>
    <n v="520"/>
    <s v="Fri"/>
    <x v="1"/>
  </r>
  <r>
    <s v="A01001"/>
    <s v="Northwest"/>
    <s v="Khan"/>
    <s v="Repair"/>
    <m/>
    <d v="2021-06-25T00:00:00"/>
    <m/>
    <x v="1"/>
    <m/>
    <m/>
    <m/>
    <n v="415.28449999999998"/>
    <s v="P.O."/>
    <s v=""/>
    <n v="80"/>
    <n v="0"/>
    <n v="0"/>
    <n v="415.28449999999998"/>
    <n v="415.28449999999998"/>
    <n v="415.28449999999998"/>
    <s v="Fri"/>
    <x v="4"/>
  </r>
  <r>
    <s v="A01002"/>
    <s v="Southeast"/>
    <s v="Khan"/>
    <s v="Assess"/>
    <m/>
    <d v="2021-06-26T00:00:00"/>
    <d v="2021-07-24T00:00:00"/>
    <x v="0"/>
    <m/>
    <m/>
    <n v="0.25"/>
    <n v="237.208"/>
    <s v="C.O.D."/>
    <n v="28"/>
    <n v="140"/>
    <n v="35"/>
    <n v="35"/>
    <n v="237.208"/>
    <n v="272.20799999999997"/>
    <n v="272.20799999999997"/>
    <s v="Sat"/>
    <x v="4"/>
  </r>
  <r>
    <s v="A01003"/>
    <s v="North"/>
    <s v="Ling"/>
    <s v="Replace"/>
    <m/>
    <d v="2021-06-28T00:00:00"/>
    <d v="2021-07-19T00:00:00"/>
    <x v="0"/>
    <m/>
    <m/>
    <n v="2.5"/>
    <n v="106.65"/>
    <s v="Account"/>
    <n v="21"/>
    <n v="140"/>
    <n v="350"/>
    <n v="350"/>
    <n v="106.65"/>
    <n v="456.65"/>
    <n v="456.65"/>
    <s v="Mon"/>
    <x v="5"/>
  </r>
  <r>
    <s v="A01004"/>
    <s v="Central"/>
    <s v="Cartier"/>
    <s v="Replace"/>
    <s v="Yes"/>
    <d v="2021-06-28T00:00:00"/>
    <m/>
    <x v="0"/>
    <m/>
    <m/>
    <m/>
    <n v="60"/>
    <s v="C.O.D."/>
    <s v=""/>
    <n v="140"/>
    <n v="0"/>
    <n v="0"/>
    <n v="60"/>
    <n v="60"/>
    <n v="60"/>
    <s v="Mon"/>
    <x v="4"/>
  </r>
  <r>
    <s v="A01005"/>
    <s v="North"/>
    <s v="Ling"/>
    <s v="Deliver"/>
    <m/>
    <d v="2021-06-29T00:00:00"/>
    <d v="2021-07-09T00:00:00"/>
    <x v="1"/>
    <m/>
    <m/>
    <n v="0.25"/>
    <n v="20.07"/>
    <s v="Account"/>
    <n v="10"/>
    <n v="80"/>
    <n v="20"/>
    <n v="20"/>
    <n v="20.07"/>
    <n v="40.07"/>
    <n v="40.07"/>
    <s v="Tue"/>
    <x v="1"/>
  </r>
  <r>
    <s v="A01006"/>
    <s v="South"/>
    <s v="Burton"/>
    <s v="Replace"/>
    <m/>
    <d v="2021-06-29T00:00:00"/>
    <d v="2021-07-15T00:00:00"/>
    <x v="0"/>
    <m/>
    <m/>
    <n v="0.5"/>
    <n v="215.99090000000001"/>
    <s v="Account"/>
    <n v="16"/>
    <n v="140"/>
    <n v="70"/>
    <n v="70"/>
    <n v="215.99090000000001"/>
    <n v="285.99090000000001"/>
    <n v="285.99090000000001"/>
    <s v="Tue"/>
    <x v="2"/>
  </r>
  <r>
    <s v="A01007"/>
    <s v="West"/>
    <s v="Khan"/>
    <s v="Deliver"/>
    <m/>
    <d v="2021-06-29T00:00:00"/>
    <d v="2021-07-14T00:00:00"/>
    <x v="1"/>
    <m/>
    <m/>
    <n v="0.25"/>
    <n v="18"/>
    <s v="C.O.D."/>
    <n v="15"/>
    <n v="80"/>
    <n v="20"/>
    <n v="20"/>
    <n v="18"/>
    <n v="38"/>
    <n v="38"/>
    <s v="Tue"/>
    <x v="3"/>
  </r>
  <r>
    <s v="A01008"/>
    <s v="North"/>
    <s v="Ling"/>
    <s v="Deliver"/>
    <m/>
    <d v="2021-06-29T00:00:00"/>
    <m/>
    <x v="1"/>
    <m/>
    <m/>
    <m/>
    <n v="43.011800000000001"/>
    <s v="C.O.D."/>
    <s v=""/>
    <n v="80"/>
    <n v="0"/>
    <n v="0"/>
    <n v="43.011800000000001"/>
    <n v="43.011800000000001"/>
    <n v="43.011800000000001"/>
    <s v="Tue"/>
    <x v="4"/>
  </r>
  <r>
    <s v="A01009"/>
    <s v="North"/>
    <s v="Ling"/>
    <s v="Assess"/>
    <m/>
    <d v="2021-06-29T00:00:00"/>
    <m/>
    <x v="1"/>
    <m/>
    <m/>
    <m/>
    <n v="58.5"/>
    <s v="Account"/>
    <s v=""/>
    <n v="80"/>
    <n v="0"/>
    <n v="0"/>
    <n v="58.5"/>
    <n v="58.5"/>
    <n v="58.5"/>
    <s v="Tue"/>
    <x v="4"/>
  </r>
  <r>
    <s v="A01010"/>
    <s v="Southeast"/>
    <s v="Khan"/>
    <s v="Replace"/>
    <m/>
    <d v="2021-06-29T00:00:00"/>
    <m/>
    <x v="1"/>
    <m/>
    <m/>
    <m/>
    <n v="146.7174"/>
    <s v="C.O.D."/>
    <s v=""/>
    <n v="80"/>
    <n v="0"/>
    <n v="0"/>
    <n v="146.7174"/>
    <n v="146.7174"/>
    <n v="146.7174"/>
    <s v="Tue"/>
    <x v="4"/>
  </r>
  <r>
    <s v="A01011"/>
    <s v="Central"/>
    <s v="Cartier"/>
    <s v="Install"/>
    <m/>
    <d v="2021-06-29T00:00:00"/>
    <m/>
    <x v="1"/>
    <m/>
    <m/>
    <m/>
    <n v="60"/>
    <s v="Account"/>
    <s v=""/>
    <n v="80"/>
    <n v="0"/>
    <n v="0"/>
    <n v="60"/>
    <n v="60"/>
    <n v="60"/>
    <s v="Tue"/>
    <x v="4"/>
  </r>
  <r>
    <s v="A01012"/>
    <s v="Southeast"/>
    <s v="Burton"/>
    <s v="Assess"/>
    <m/>
    <d v="2021-06-29T00:00:00"/>
    <m/>
    <x v="0"/>
    <m/>
    <m/>
    <m/>
    <n v="180"/>
    <s v="C.O.D."/>
    <s v=""/>
    <n v="140"/>
    <n v="0"/>
    <n v="0"/>
    <n v="180"/>
    <n v="180"/>
    <n v="180"/>
    <s v="Tue"/>
    <x v="4"/>
  </r>
  <r>
    <s v="A01013"/>
    <s v="East"/>
    <s v="Ling"/>
    <s v="Install"/>
    <m/>
    <d v="2021-06-29T00:00:00"/>
    <m/>
    <x v="0"/>
    <m/>
    <m/>
    <m/>
    <n v="165"/>
    <s v="Account"/>
    <s v=""/>
    <n v="140"/>
    <n v="0"/>
    <n v="0"/>
    <n v="165"/>
    <n v="165"/>
    <n v="165"/>
    <s v="Tue"/>
    <x v="4"/>
  </r>
  <r>
    <s v="A01014"/>
    <s v="South"/>
    <s v="Burton"/>
    <s v="Install"/>
    <m/>
    <d v="2021-06-30T00:00:00"/>
    <d v="2021-07-12T00:00:00"/>
    <x v="0"/>
    <m/>
    <m/>
    <n v="1"/>
    <n v="183.5419"/>
    <s v="Account"/>
    <n v="12"/>
    <n v="140"/>
    <n v="140"/>
    <n v="140"/>
    <n v="183.5419"/>
    <n v="323.5419"/>
    <n v="323.5419"/>
    <s v="Wed"/>
    <x v="5"/>
  </r>
  <r>
    <s v="A01015"/>
    <s v="South"/>
    <s v="Burton"/>
    <s v="Repair"/>
    <m/>
    <d v="2021-06-30T00:00:00"/>
    <d v="2021-07-13T00:00:00"/>
    <x v="0"/>
    <m/>
    <m/>
    <n v="1.75"/>
    <n v="333.90350000000001"/>
    <s v="Account"/>
    <n v="13"/>
    <n v="140"/>
    <n v="245"/>
    <n v="245"/>
    <n v="333.90350000000001"/>
    <n v="578.90350000000001"/>
    <n v="578.90350000000001"/>
    <s v="Wed"/>
    <x v="0"/>
  </r>
  <r>
    <s v="A01016"/>
    <s v="Northwest"/>
    <s v="Khan"/>
    <s v="Assess"/>
    <s v="Yes"/>
    <d v="2021-06-30T00:00:00"/>
    <d v="2021-07-21T00:00:00"/>
    <x v="0"/>
    <m/>
    <m/>
    <n v="0.5"/>
    <n v="23.899000000000001"/>
    <s v="Account"/>
    <n v="21"/>
    <n v="140"/>
    <n v="70"/>
    <n v="70"/>
    <n v="23.899000000000001"/>
    <n v="93.899000000000001"/>
    <n v="93.899000000000001"/>
    <s v="Wed"/>
    <x v="3"/>
  </r>
  <r>
    <s v="A01017"/>
    <s v="Northwest"/>
    <s v="Khan"/>
    <s v="Assess"/>
    <s v="Yes"/>
    <d v="2021-06-30T00:00:00"/>
    <d v="2021-07-21T00:00:00"/>
    <x v="0"/>
    <m/>
    <m/>
    <n v="0.5"/>
    <n v="38.496899999999997"/>
    <s v="Account"/>
    <n v="21"/>
    <n v="140"/>
    <n v="70"/>
    <n v="70"/>
    <n v="38.496899999999997"/>
    <n v="108.4969"/>
    <n v="108.4969"/>
    <s v="Wed"/>
    <x v="3"/>
  </r>
  <r>
    <s v="A01018"/>
    <s v="Central"/>
    <s v="Khan"/>
    <s v="Replace"/>
    <m/>
    <d v="2021-06-30T00:00:00"/>
    <m/>
    <x v="0"/>
    <m/>
    <m/>
    <m/>
    <n v="103.1811"/>
    <s v="C.O.D."/>
    <s v=""/>
    <n v="140"/>
    <n v="0"/>
    <n v="0"/>
    <n v="103.1811"/>
    <n v="103.1811"/>
    <n v="103.1811"/>
    <s v="Wed"/>
    <x v="4"/>
  </r>
  <r>
    <s v="A01019"/>
    <s v="Northwest"/>
    <s v="Khan"/>
    <s v="Assess"/>
    <m/>
    <d v="2021-06-30T00:00:00"/>
    <m/>
    <x v="1"/>
    <m/>
    <m/>
    <m/>
    <n v="68.496899999999997"/>
    <s v="Account"/>
    <s v=""/>
    <n v="80"/>
    <n v="0"/>
    <n v="0"/>
    <n v="68.496899999999997"/>
    <n v="68.496899999999997"/>
    <n v="68.496899999999997"/>
    <s v="Wed"/>
    <x v="4"/>
  </r>
  <r>
    <s v="A01020"/>
    <s v="Southeast"/>
    <s v="Burton"/>
    <s v="Repair"/>
    <m/>
    <d v="2021-06-30T00:00:00"/>
    <m/>
    <x v="0"/>
    <m/>
    <m/>
    <m/>
    <n v="309.64389999999997"/>
    <s v="C.O.D."/>
    <s v=""/>
    <n v="140"/>
    <n v="0"/>
    <n v="0"/>
    <n v="309.64389999999997"/>
    <n v="309.64389999999997"/>
    <n v="309.64389999999997"/>
    <s v="Wed"/>
    <x v="4"/>
  </r>
  <r>
    <s v="A01021"/>
    <s v="Northeast"/>
    <s v="Ling"/>
    <s v="Install"/>
    <m/>
    <d v="2021-06-30T00:00:00"/>
    <m/>
    <x v="0"/>
    <m/>
    <m/>
    <m/>
    <n v="625.5"/>
    <s v="Account"/>
    <s v=""/>
    <n v="140"/>
    <n v="0"/>
    <n v="0"/>
    <n v="625.5"/>
    <n v="625.5"/>
    <n v="625.5"/>
    <s v="Wed"/>
    <x v="4"/>
  </r>
  <r>
    <s v="A01022"/>
    <s v="North"/>
    <s v="Ling"/>
    <s v="Repair"/>
    <m/>
    <d v="2021-06-30T00:00:00"/>
    <m/>
    <x v="0"/>
    <m/>
    <m/>
    <m/>
    <n v="687.92430000000002"/>
    <s v="C.O.D."/>
    <s v=""/>
    <n v="140"/>
    <n v="0"/>
    <n v="0"/>
    <n v="687.92430000000002"/>
    <n v="687.92430000000002"/>
    <n v="687.92430000000002"/>
    <s v="Wed"/>
    <x v="4"/>
  </r>
  <r>
    <s v="A01023"/>
    <s v="West"/>
    <s v="Khan"/>
    <s v="Assess"/>
    <m/>
    <d v="2021-06-30T00:00:00"/>
    <m/>
    <x v="1"/>
    <m/>
    <m/>
    <m/>
    <n v="110.6918"/>
    <s v="P.O."/>
    <s v=""/>
    <n v="80"/>
    <n v="0"/>
    <n v="0"/>
    <n v="110.6918"/>
    <n v="110.6918"/>
    <n v="110.6918"/>
    <s v="Wed"/>
    <x v="4"/>
  </r>
  <r>
    <s v="A01024"/>
    <s v="Southwest"/>
    <s v="Burton"/>
    <s v="Assess"/>
    <m/>
    <d v="2021-06-30T00:00:00"/>
    <m/>
    <x v="0"/>
    <m/>
    <m/>
    <m/>
    <n v="151.8099"/>
    <s v="C.O.D."/>
    <s v=""/>
    <n v="140"/>
    <n v="0"/>
    <n v="0"/>
    <n v="151.8099"/>
    <n v="151.8099"/>
    <n v="151.8099"/>
    <s v="Wed"/>
    <x v="4"/>
  </r>
  <r>
    <s v="A01025"/>
    <s v="North"/>
    <s v="Ling"/>
    <s v="Assess"/>
    <m/>
    <d v="2021-07-01T00:00:00"/>
    <m/>
    <x v="0"/>
    <m/>
    <m/>
    <m/>
    <n v="120"/>
    <s v="Account"/>
    <s v=""/>
    <n v="140"/>
    <n v="0"/>
    <n v="0"/>
    <n v="120"/>
    <n v="120"/>
    <n v="120"/>
    <s v="Thu"/>
    <x v="4"/>
  </r>
  <r>
    <s v="A01026"/>
    <s v="West"/>
    <s v="Khan"/>
    <s v="Deliver"/>
    <m/>
    <d v="2021-07-02T00:00:00"/>
    <m/>
    <x v="1"/>
    <m/>
    <m/>
    <m/>
    <n v="74.7804"/>
    <s v="Account"/>
    <s v=""/>
    <n v="80"/>
    <n v="0"/>
    <n v="0"/>
    <n v="74.7804"/>
    <n v="74.7804"/>
    <n v="74.7804"/>
    <s v="Fri"/>
    <x v="4"/>
  </r>
  <r>
    <s v="A01027"/>
    <s v="Central"/>
    <s v="Cartier"/>
    <s v="Install"/>
    <m/>
    <d v="2021-07-02T00:00:00"/>
    <m/>
    <x v="0"/>
    <m/>
    <m/>
    <m/>
    <n v="445.16059999999999"/>
    <s v="C.O.D."/>
    <s v=""/>
    <n v="140"/>
    <n v="0"/>
    <n v="0"/>
    <n v="445.16059999999999"/>
    <n v="445.16059999999999"/>
    <n v="445.16059999999999"/>
    <s v="Fri"/>
    <x v="4"/>
  </r>
  <r>
    <s v="A01028"/>
    <s v="Central"/>
    <s v="Khan"/>
    <s v="Assess"/>
    <m/>
    <d v="2021-07-05T00:00:00"/>
    <d v="2021-07-20T00:00:00"/>
    <x v="0"/>
    <m/>
    <m/>
    <n v="0.5"/>
    <n v="85.32"/>
    <s v="Account"/>
    <n v="15"/>
    <n v="140"/>
    <n v="70"/>
    <n v="70"/>
    <n v="85.32"/>
    <n v="155.32"/>
    <n v="155.32"/>
    <s v="Mon"/>
    <x v="0"/>
  </r>
  <r>
    <s v="A01029"/>
    <s v="West"/>
    <s v="Khan"/>
    <s v="Assess"/>
    <m/>
    <d v="2021-07-05T00:00:00"/>
    <m/>
    <x v="0"/>
    <m/>
    <m/>
    <m/>
    <n v="180.33"/>
    <s v="Account"/>
    <s v=""/>
    <n v="140"/>
    <n v="0"/>
    <n v="0"/>
    <n v="180.33"/>
    <n v="180.33"/>
    <n v="180.33"/>
    <s v="Mon"/>
    <x v="4"/>
  </r>
  <r>
    <s v="A01030"/>
    <s v="East"/>
    <s v="Ling"/>
    <s v="Replace"/>
    <m/>
    <d v="2021-07-05T00:00:00"/>
    <m/>
    <x v="0"/>
    <m/>
    <m/>
    <m/>
    <n v="21.33"/>
    <s v="Account"/>
    <s v=""/>
    <n v="140"/>
    <n v="0"/>
    <n v="0"/>
    <n v="21.33"/>
    <n v="21.33"/>
    <n v="21.33"/>
    <s v="Mon"/>
    <x v="4"/>
  </r>
  <r>
    <s v="A01031"/>
    <s v="Northwest"/>
    <s v="Lopez"/>
    <s v="Install"/>
    <m/>
    <d v="2021-07-05T00:00:00"/>
    <m/>
    <x v="0"/>
    <m/>
    <m/>
    <m/>
    <n v="1630.1239"/>
    <s v="C.O.D."/>
    <s v=""/>
    <n v="140"/>
    <n v="0"/>
    <n v="0"/>
    <n v="1630.1239"/>
    <n v="1630.1239"/>
    <n v="1630.1239"/>
    <s v="Mon"/>
    <x v="4"/>
  </r>
  <r>
    <s v="A01032"/>
    <s v="South"/>
    <s v="Burton"/>
    <s v="Deliver"/>
    <m/>
    <d v="2021-07-06T00:00:00"/>
    <d v="2021-07-13T00:00:00"/>
    <x v="1"/>
    <m/>
    <m/>
    <n v="0.25"/>
    <n v="122.3613"/>
    <s v="Account"/>
    <n v="7"/>
    <n v="80"/>
    <n v="20"/>
    <n v="20"/>
    <n v="122.3613"/>
    <n v="142.3613"/>
    <n v="142.3613"/>
    <s v="Tue"/>
    <x v="0"/>
  </r>
  <r>
    <s v="A01033"/>
    <s v="Northwest"/>
    <s v="Cartier"/>
    <s v="Assess"/>
    <m/>
    <d v="2021-07-06T00:00:00"/>
    <d v="2021-07-22T00:00:00"/>
    <x v="1"/>
    <m/>
    <m/>
    <n v="0.5"/>
    <n v="120"/>
    <s v="Account"/>
    <n v="16"/>
    <n v="80"/>
    <n v="40"/>
    <n v="40"/>
    <n v="120"/>
    <n v="160"/>
    <n v="160"/>
    <s v="Tue"/>
    <x v="2"/>
  </r>
  <r>
    <s v="A01034"/>
    <s v="North"/>
    <s v="Ling"/>
    <s v="Assess"/>
    <m/>
    <d v="2021-07-06T00:00:00"/>
    <m/>
    <x v="1"/>
    <m/>
    <m/>
    <m/>
    <n v="48.793799999999997"/>
    <s v="Account"/>
    <s v=""/>
    <n v="80"/>
    <n v="0"/>
    <n v="0"/>
    <n v="48.793799999999997"/>
    <n v="48.793799999999997"/>
    <n v="48.793799999999997"/>
    <s v="Tue"/>
    <x v="4"/>
  </r>
  <r>
    <s v="A01035"/>
    <s v="North"/>
    <s v="Ling"/>
    <s v="Replace"/>
    <m/>
    <d v="2021-07-06T00:00:00"/>
    <m/>
    <x v="0"/>
    <m/>
    <m/>
    <m/>
    <n v="94.630399999999995"/>
    <s v="C.O.D."/>
    <s v=""/>
    <n v="140"/>
    <n v="0"/>
    <n v="0"/>
    <n v="94.630399999999995"/>
    <n v="94.630399999999995"/>
    <n v="94.630399999999995"/>
    <s v="Tue"/>
    <x v="4"/>
  </r>
  <r>
    <s v="A01036"/>
    <s v="Southeast"/>
    <s v="Cartier"/>
    <s v="Replace"/>
    <m/>
    <d v="2021-07-06T00:00:00"/>
    <m/>
    <x v="1"/>
    <m/>
    <m/>
    <m/>
    <n v="142.3811"/>
    <s v="C.O.D."/>
    <s v=""/>
    <n v="80"/>
    <n v="0"/>
    <n v="0"/>
    <n v="142.3811"/>
    <n v="142.3811"/>
    <n v="142.3811"/>
    <s v="Tue"/>
    <x v="4"/>
  </r>
  <r>
    <s v="A01037"/>
    <s v="North"/>
    <s v="Ling"/>
    <s v="Replace"/>
    <m/>
    <d v="2021-07-06T00:00:00"/>
    <m/>
    <x v="0"/>
    <m/>
    <m/>
    <m/>
    <n v="37.293500000000002"/>
    <s v="C.O.D."/>
    <s v=""/>
    <n v="140"/>
    <n v="0"/>
    <n v="0"/>
    <n v="37.293500000000002"/>
    <n v="37.293500000000002"/>
    <n v="37.293500000000002"/>
    <s v="Tue"/>
    <x v="4"/>
  </r>
  <r>
    <s v="A01038"/>
    <s v="Southeast"/>
    <s v="Burton"/>
    <s v="Repair"/>
    <m/>
    <d v="2021-07-07T00:00:00"/>
    <d v="2021-07-21T00:00:00"/>
    <x v="0"/>
    <m/>
    <m/>
    <n v="1"/>
    <n v="46.864899999999999"/>
    <s v="P.O."/>
    <n v="14"/>
    <n v="140"/>
    <n v="140"/>
    <n v="140"/>
    <n v="46.864899999999999"/>
    <n v="186.86490000000001"/>
    <n v="186.86490000000001"/>
    <s v="Wed"/>
    <x v="3"/>
  </r>
  <r>
    <s v="A01039"/>
    <s v="Northwest"/>
    <s v="Khan"/>
    <s v="Assess"/>
    <s v="Yes"/>
    <d v="2021-07-07T00:00:00"/>
    <d v="2021-07-21T00:00:00"/>
    <x v="0"/>
    <m/>
    <m/>
    <n v="0.5"/>
    <n v="74.532399999999996"/>
    <s v="Account"/>
    <n v="14"/>
    <n v="140"/>
    <n v="70"/>
    <n v="70"/>
    <n v="74.532399999999996"/>
    <n v="144.5324"/>
    <n v="144.5324"/>
    <s v="Wed"/>
    <x v="3"/>
  </r>
  <r>
    <s v="A01040"/>
    <s v="North"/>
    <s v="Ling"/>
    <s v="Deliver"/>
    <m/>
    <d v="2021-07-07T00:00:00"/>
    <m/>
    <x v="1"/>
    <m/>
    <m/>
    <m/>
    <n v="140.13"/>
    <s v="Account"/>
    <s v=""/>
    <n v="80"/>
    <n v="0"/>
    <n v="0"/>
    <n v="140.13"/>
    <n v="140.13"/>
    <n v="140.13"/>
    <s v="Wed"/>
    <x v="4"/>
  </r>
  <r>
    <s v="A01041"/>
    <s v="East"/>
    <s v="Ling"/>
    <s v="Replace"/>
    <m/>
    <d v="2021-07-07T00:00:00"/>
    <m/>
    <x v="0"/>
    <m/>
    <m/>
    <m/>
    <n v="191.69"/>
    <s v="Account"/>
    <s v=""/>
    <n v="140"/>
    <n v="0"/>
    <n v="0"/>
    <n v="191.69"/>
    <n v="191.69"/>
    <n v="191.69"/>
    <s v="Wed"/>
    <x v="4"/>
  </r>
  <r>
    <s v="A01042"/>
    <s v="Central"/>
    <s v="Burton"/>
    <s v="Deliver"/>
    <m/>
    <d v="2021-07-07T00:00:00"/>
    <m/>
    <x v="1"/>
    <m/>
    <m/>
    <m/>
    <n v="64.342100000000002"/>
    <s v="C.O.D."/>
    <s v=""/>
    <n v="80"/>
    <n v="0"/>
    <n v="0"/>
    <n v="64.342100000000002"/>
    <n v="64.342100000000002"/>
    <n v="64.342100000000002"/>
    <s v="Wed"/>
    <x v="4"/>
  </r>
  <r>
    <s v="A01043"/>
    <s v="South"/>
    <s v="Burton"/>
    <s v="Replace"/>
    <m/>
    <d v="2021-07-07T00:00:00"/>
    <m/>
    <x v="0"/>
    <m/>
    <m/>
    <m/>
    <n v="335.61649999999997"/>
    <s v="P.O."/>
    <s v=""/>
    <n v="140"/>
    <n v="0"/>
    <n v="0"/>
    <n v="335.61649999999997"/>
    <n v="335.61649999999997"/>
    <n v="335.61649999999997"/>
    <s v="Wed"/>
    <x v="4"/>
  </r>
  <r>
    <s v="A01044"/>
    <s v="Southwest"/>
    <s v="Burton"/>
    <s v="Replace"/>
    <m/>
    <d v="2021-07-07T00:00:00"/>
    <m/>
    <x v="0"/>
    <m/>
    <m/>
    <m/>
    <n v="414.86259999999999"/>
    <s v="C.O.D."/>
    <s v=""/>
    <n v="140"/>
    <n v="0"/>
    <n v="0"/>
    <n v="414.86259999999999"/>
    <n v="414.86259999999999"/>
    <n v="414.86259999999999"/>
    <s v="Wed"/>
    <x v="4"/>
  </r>
  <r>
    <s v="A01045"/>
    <s v="Central"/>
    <s v="Khan"/>
    <s v="Repair"/>
    <m/>
    <d v="2021-07-08T00:00:00"/>
    <d v="2021-07-19T00:00:00"/>
    <x v="0"/>
    <m/>
    <m/>
    <n v="1"/>
    <n v="312.19"/>
    <s v="C.O.D."/>
    <n v="11"/>
    <n v="140"/>
    <n v="140"/>
    <n v="140"/>
    <n v="312.19"/>
    <n v="452.19"/>
    <n v="452.19"/>
    <s v="Thu"/>
    <x v="5"/>
  </r>
  <r>
    <s v="A01046"/>
    <s v="Central"/>
    <s v="Cartier"/>
    <s v="Install"/>
    <s v="Yes"/>
    <d v="2021-07-08T00:00:00"/>
    <m/>
    <x v="0"/>
    <m/>
    <m/>
    <m/>
    <n v="116.1046"/>
    <s v="C.O.D."/>
    <s v=""/>
    <n v="140"/>
    <n v="0"/>
    <n v="0"/>
    <n v="116.1046"/>
    <n v="116.1046"/>
    <n v="116.1046"/>
    <s v="Thu"/>
    <x v="4"/>
  </r>
  <r>
    <s v="A01047"/>
    <s v="East"/>
    <s v="Ling"/>
    <s v="Repair"/>
    <m/>
    <d v="2021-07-08T00:00:00"/>
    <m/>
    <x v="0"/>
    <m/>
    <m/>
    <m/>
    <n v="187.55279999999999"/>
    <s v="C.O.D."/>
    <s v=""/>
    <n v="140"/>
    <n v="0"/>
    <n v="0"/>
    <n v="187.55279999999999"/>
    <n v="187.55279999999999"/>
    <n v="187.55279999999999"/>
    <s v="Thu"/>
    <x v="4"/>
  </r>
  <r>
    <s v="A01048"/>
    <s v="Central"/>
    <s v="Burton"/>
    <s v="Install"/>
    <m/>
    <d v="2021-07-08T00:00:00"/>
    <m/>
    <x v="0"/>
    <s v="Yes"/>
    <s v="Yes"/>
    <m/>
    <n v="3060.3402999999998"/>
    <s v="Warranty"/>
    <s v=""/>
    <n v="140"/>
    <n v="0"/>
    <n v="0"/>
    <n v="0"/>
    <n v="3060.3402999999998"/>
    <n v="0"/>
    <s v="Thu"/>
    <x v="4"/>
  </r>
  <r>
    <s v="A01049"/>
    <s v="Central"/>
    <s v="Burton"/>
    <s v="Assess"/>
    <m/>
    <d v="2021-07-09T00:00:00"/>
    <m/>
    <x v="0"/>
    <m/>
    <m/>
    <m/>
    <n v="250.83199999999999"/>
    <s v="C.O.D."/>
    <s v=""/>
    <n v="140"/>
    <n v="0"/>
    <n v="0"/>
    <n v="250.83199999999999"/>
    <n v="250.83199999999999"/>
    <n v="250.83199999999999"/>
    <s v="Fri"/>
    <x v="4"/>
  </r>
  <r>
    <s v="A01050"/>
    <s v="South"/>
    <s v="Burton"/>
    <s v="Assess"/>
    <m/>
    <d v="2021-07-10T00:00:00"/>
    <m/>
    <x v="1"/>
    <m/>
    <m/>
    <m/>
    <n v="320.7079"/>
    <s v="C.O.D."/>
    <s v=""/>
    <n v="80"/>
    <n v="0"/>
    <n v="0"/>
    <n v="320.7079"/>
    <n v="320.7079"/>
    <n v="320.7079"/>
    <s v="Sat"/>
    <x v="4"/>
  </r>
  <r>
    <s v="A01051"/>
    <s v="Central"/>
    <s v="Burton"/>
    <s v="Assess"/>
    <s v="Yes"/>
    <d v="2021-07-12T00:00:00"/>
    <d v="2021-07-21T00:00:00"/>
    <x v="1"/>
    <m/>
    <m/>
    <n v="0.75"/>
    <n v="74.947000000000003"/>
    <s v="C.O.D."/>
    <n v="9"/>
    <n v="80"/>
    <n v="60"/>
    <n v="60"/>
    <n v="74.947000000000003"/>
    <n v="134.947"/>
    <n v="134.947"/>
    <s v="Mon"/>
    <x v="3"/>
  </r>
  <r>
    <s v="A01052"/>
    <s v="Southeast"/>
    <s v="Burton"/>
    <s v="Replace"/>
    <s v="Yes"/>
    <d v="2021-07-12T00:00:00"/>
    <d v="2021-07-22T00:00:00"/>
    <x v="0"/>
    <m/>
    <m/>
    <n v="1.75"/>
    <n v="120"/>
    <s v="P.O."/>
    <n v="10"/>
    <n v="140"/>
    <n v="245"/>
    <n v="245"/>
    <n v="120"/>
    <n v="365"/>
    <n v="365"/>
    <s v="Mon"/>
    <x v="2"/>
  </r>
  <r>
    <s v="A01053"/>
    <s v="North"/>
    <s v="Ling"/>
    <s v="Assess"/>
    <m/>
    <d v="2021-07-12T00:00:00"/>
    <m/>
    <x v="0"/>
    <m/>
    <m/>
    <m/>
    <n v="169.02"/>
    <s v="Account"/>
    <s v=""/>
    <n v="140"/>
    <n v="0"/>
    <n v="0"/>
    <n v="169.02"/>
    <n v="169.02"/>
    <n v="169.02"/>
    <s v="Mon"/>
    <x v="4"/>
  </r>
  <r>
    <s v="A01054"/>
    <s v="East"/>
    <s v="Ling"/>
    <s v="Deliver"/>
    <m/>
    <d v="2021-07-12T00:00:00"/>
    <m/>
    <x v="0"/>
    <m/>
    <m/>
    <m/>
    <n v="145"/>
    <s v="C.O.D."/>
    <s v=""/>
    <n v="140"/>
    <n v="0"/>
    <n v="0"/>
    <n v="145"/>
    <n v="145"/>
    <n v="145"/>
    <s v="Mon"/>
    <x v="4"/>
  </r>
  <r>
    <s v="A01055"/>
    <s v="Central"/>
    <s v="Cartier"/>
    <s v="Install"/>
    <m/>
    <d v="2021-07-12T00:00:00"/>
    <m/>
    <x v="1"/>
    <m/>
    <m/>
    <m/>
    <n v="399.84010000000001"/>
    <s v="Account"/>
    <s v=""/>
    <n v="80"/>
    <n v="0"/>
    <n v="0"/>
    <n v="399.84010000000001"/>
    <n v="399.84010000000001"/>
    <n v="399.84010000000001"/>
    <s v="Mon"/>
    <x v="4"/>
  </r>
  <r>
    <s v="A01056"/>
    <s v="Northeast"/>
    <s v="Burton"/>
    <s v="Repair"/>
    <m/>
    <d v="2021-07-12T00:00:00"/>
    <m/>
    <x v="1"/>
    <m/>
    <m/>
    <m/>
    <n v="464.21109999999999"/>
    <s v="C.O.D."/>
    <s v=""/>
    <n v="80"/>
    <n v="0"/>
    <n v="0"/>
    <n v="464.21109999999999"/>
    <n v="464.21109999999999"/>
    <n v="464.21109999999999"/>
    <s v="Mon"/>
    <x v="4"/>
  </r>
  <r>
    <s v="A01057"/>
    <s v="Southeast"/>
    <s v="Khan"/>
    <s v="Assess"/>
    <s v="Yes"/>
    <d v="2021-07-13T00:00:00"/>
    <d v="2021-07-20T00:00:00"/>
    <x v="1"/>
    <m/>
    <m/>
    <n v="0.5"/>
    <n v="83.462900000000005"/>
    <s v="C.O.D."/>
    <n v="7"/>
    <n v="80"/>
    <n v="40"/>
    <n v="40"/>
    <n v="83.462900000000005"/>
    <n v="123.4629"/>
    <n v="123.4629"/>
    <s v="Tue"/>
    <x v="0"/>
  </r>
  <r>
    <s v="A01058"/>
    <s v="North"/>
    <s v="Ling"/>
    <s v="Assess"/>
    <m/>
    <d v="2021-07-13T00:00:00"/>
    <m/>
    <x v="0"/>
    <m/>
    <m/>
    <m/>
    <n v="58.5"/>
    <s v="Account"/>
    <s v=""/>
    <n v="140"/>
    <n v="0"/>
    <n v="0"/>
    <n v="58.5"/>
    <n v="58.5"/>
    <n v="58.5"/>
    <s v="Tue"/>
    <x v="4"/>
  </r>
  <r>
    <s v="A01059"/>
    <s v="South"/>
    <s v="Burton"/>
    <s v="Assess"/>
    <m/>
    <d v="2021-07-13T00:00:00"/>
    <m/>
    <x v="1"/>
    <m/>
    <m/>
    <m/>
    <n v="61.180599999999998"/>
    <s v="Account"/>
    <s v=""/>
    <n v="80"/>
    <n v="0"/>
    <n v="0"/>
    <n v="61.180599999999998"/>
    <n v="61.180599999999998"/>
    <n v="61.180599999999998"/>
    <s v="Tue"/>
    <x v="4"/>
  </r>
  <r>
    <s v="A01060"/>
    <s v="South"/>
    <s v="Burton"/>
    <s v="Assess"/>
    <m/>
    <d v="2021-07-13T00:00:00"/>
    <m/>
    <x v="1"/>
    <m/>
    <m/>
    <m/>
    <n v="220.72790000000001"/>
    <s v="C.O.D."/>
    <s v=""/>
    <n v="80"/>
    <n v="0"/>
    <n v="0"/>
    <n v="220.72790000000001"/>
    <n v="220.72790000000001"/>
    <n v="220.72790000000001"/>
    <s v="Tue"/>
    <x v="4"/>
  </r>
  <r>
    <s v="A01061"/>
    <s v="Northeast"/>
    <s v="Ling"/>
    <s v="Replace"/>
    <s v="Yes"/>
    <d v="2021-07-13T00:00:00"/>
    <m/>
    <x v="0"/>
    <m/>
    <m/>
    <m/>
    <n v="66.864900000000006"/>
    <s v="C.O.D."/>
    <s v=""/>
    <n v="140"/>
    <n v="0"/>
    <n v="0"/>
    <n v="66.864900000000006"/>
    <n v="66.864900000000006"/>
    <n v="66.864900000000006"/>
    <s v="Tue"/>
    <x v="4"/>
  </r>
  <r>
    <s v="A01062"/>
    <s v="Northwest"/>
    <s v="Cartier"/>
    <s v="Replace"/>
    <m/>
    <d v="2021-07-14T00:00:00"/>
    <m/>
    <x v="1"/>
    <m/>
    <m/>
    <m/>
    <n v="120"/>
    <s v="P.O."/>
    <s v=""/>
    <n v="80"/>
    <n v="0"/>
    <n v="0"/>
    <n v="120"/>
    <n v="120"/>
    <n v="120"/>
    <s v="Wed"/>
    <x v="4"/>
  </r>
  <r>
    <s v="A01063"/>
    <s v="Northwest"/>
    <s v="Cartier"/>
    <s v="Replace"/>
    <m/>
    <d v="2021-07-14T00:00:00"/>
    <m/>
    <x v="1"/>
    <m/>
    <m/>
    <m/>
    <n v="120"/>
    <s v="P.O."/>
    <s v=""/>
    <n v="80"/>
    <n v="0"/>
    <n v="0"/>
    <n v="120"/>
    <n v="120"/>
    <n v="120"/>
    <s v="Wed"/>
    <x v="4"/>
  </r>
  <r>
    <s v="A01064"/>
    <s v="Northwest"/>
    <s v="Cartier"/>
    <s v="Replace"/>
    <m/>
    <d v="2021-07-14T00:00:00"/>
    <m/>
    <x v="1"/>
    <m/>
    <m/>
    <m/>
    <n v="120"/>
    <s v="P.O."/>
    <s v=""/>
    <n v="80"/>
    <n v="0"/>
    <n v="0"/>
    <n v="120"/>
    <n v="120"/>
    <n v="120"/>
    <s v="Wed"/>
    <x v="4"/>
  </r>
  <r>
    <s v="A01065"/>
    <s v="Southwest"/>
    <s v="Burton"/>
    <s v="Assess"/>
    <m/>
    <d v="2021-07-14T00:00:00"/>
    <m/>
    <x v="1"/>
    <m/>
    <m/>
    <m/>
    <n v="166.62479999999999"/>
    <s v="C.O.D."/>
    <s v=""/>
    <n v="80"/>
    <n v="0"/>
    <n v="0"/>
    <n v="166.62479999999999"/>
    <n v="166.62479999999999"/>
    <n v="166.62479999999999"/>
    <s v="Wed"/>
    <x v="4"/>
  </r>
  <r>
    <s v="A01066"/>
    <s v="Northeast"/>
    <s v="Ling"/>
    <s v="Replace"/>
    <m/>
    <d v="2021-07-14T00:00:00"/>
    <m/>
    <x v="0"/>
    <m/>
    <m/>
    <m/>
    <n v="336.2636"/>
    <s v="Account"/>
    <s v=""/>
    <n v="140"/>
    <n v="0"/>
    <n v="0"/>
    <n v="336.2636"/>
    <n v="336.2636"/>
    <n v="336.2636"/>
    <s v="Wed"/>
    <x v="4"/>
  </r>
  <r>
    <s v="A01067"/>
    <s v="Northwest"/>
    <s v="Khan"/>
    <s v="Repair"/>
    <m/>
    <d v="2021-07-14T00:00:00"/>
    <m/>
    <x v="0"/>
    <m/>
    <m/>
    <m/>
    <n v="1000.454"/>
    <s v="Account"/>
    <s v=""/>
    <n v="140"/>
    <n v="0"/>
    <n v="0"/>
    <n v="1000.454"/>
    <n v="1000.454"/>
    <n v="1000.454"/>
    <s v="Wed"/>
    <x v="4"/>
  </r>
  <r>
    <s v="A01068"/>
    <s v="Central"/>
    <s v="Burton"/>
    <s v="Install"/>
    <s v="Yes"/>
    <d v="2021-07-15T00:00:00"/>
    <d v="2021-07-15T00:00:00"/>
    <x v="1"/>
    <m/>
    <m/>
    <n v="1"/>
    <n v="310.93439999999998"/>
    <s v="C.O.D."/>
    <n v="0"/>
    <n v="80"/>
    <n v="80"/>
    <n v="80"/>
    <n v="310.93439999999998"/>
    <n v="390.93439999999998"/>
    <n v="390.93439999999998"/>
    <s v="Thu"/>
    <x v="2"/>
  </r>
  <r>
    <s v="A01069"/>
    <s v="Northeast"/>
    <s v="Ling"/>
    <s v="Replace"/>
    <m/>
    <d v="2021-07-15T00:00:00"/>
    <m/>
    <x v="0"/>
    <m/>
    <m/>
    <m/>
    <n v="450.2"/>
    <s v="Account"/>
    <s v=""/>
    <n v="140"/>
    <n v="0"/>
    <n v="0"/>
    <n v="450.2"/>
    <n v="450.2"/>
    <n v="450.2"/>
    <s v="Thu"/>
    <x v="4"/>
  </r>
  <r>
    <s v="A01070"/>
    <s v="North"/>
    <s v="Ling"/>
    <s v="Replace"/>
    <m/>
    <d v="2021-07-15T00:00:00"/>
    <m/>
    <x v="0"/>
    <m/>
    <m/>
    <m/>
    <n v="186"/>
    <s v="Account"/>
    <s v=""/>
    <n v="140"/>
    <n v="0"/>
    <n v="0"/>
    <n v="186"/>
    <n v="186"/>
    <n v="186"/>
    <s v="Thu"/>
    <x v="4"/>
  </r>
  <r>
    <s v="A01071"/>
    <s v="Central"/>
    <s v="Khan"/>
    <s v="Replace"/>
    <m/>
    <d v="2021-07-16T00:00:00"/>
    <d v="2021-07-29T00:00:00"/>
    <x v="1"/>
    <m/>
    <m/>
    <n v="1.5"/>
    <n v="1111.5"/>
    <s v="P.O."/>
    <n v="13"/>
    <n v="80"/>
    <n v="120"/>
    <n v="120"/>
    <n v="1111.5"/>
    <n v="1231.5"/>
    <n v="1231.5"/>
    <s v="Fri"/>
    <x v="2"/>
  </r>
  <r>
    <s v="A01072"/>
    <s v="East"/>
    <s v="Ling"/>
    <s v="Repair"/>
    <m/>
    <d v="2021-07-16T00:00:00"/>
    <m/>
    <x v="0"/>
    <m/>
    <m/>
    <m/>
    <n v="170"/>
    <s v="Account"/>
    <s v=""/>
    <n v="140"/>
    <n v="0"/>
    <n v="0"/>
    <n v="170"/>
    <n v="170"/>
    <n v="170"/>
    <s v="Fri"/>
    <x v="4"/>
  </r>
  <r>
    <s v="A01073"/>
    <s v="North"/>
    <s v="Ling"/>
    <s v="Replace"/>
    <m/>
    <d v="2021-07-16T00:00:00"/>
    <m/>
    <x v="0"/>
    <m/>
    <m/>
    <m/>
    <n v="180"/>
    <s v="Account"/>
    <s v=""/>
    <n v="140"/>
    <n v="0"/>
    <n v="0"/>
    <n v="180"/>
    <n v="180"/>
    <n v="180"/>
    <s v="Fri"/>
    <x v="4"/>
  </r>
  <r>
    <s v="A01074"/>
    <s v="Northwest"/>
    <s v="Cartier"/>
    <s v="Assess"/>
    <m/>
    <d v="2021-07-17T00:00:00"/>
    <d v="2021-07-26T00:00:00"/>
    <x v="1"/>
    <m/>
    <m/>
    <n v="0.75"/>
    <n v="48"/>
    <s v="C.O.D."/>
    <n v="9"/>
    <n v="80"/>
    <n v="60"/>
    <n v="60"/>
    <n v="48"/>
    <n v="108"/>
    <n v="108"/>
    <s v="Sat"/>
    <x v="5"/>
  </r>
  <r>
    <s v="A01075"/>
    <s v="Central"/>
    <s v="Burton"/>
    <s v="Replace"/>
    <m/>
    <d v="2021-07-17T00:00:00"/>
    <m/>
    <x v="0"/>
    <s v="Yes"/>
    <s v="Yes"/>
    <m/>
    <n v="1019.9758"/>
    <s v="Warranty"/>
    <s v=""/>
    <n v="140"/>
    <n v="0"/>
    <n v="0"/>
    <n v="0"/>
    <n v="1019.9758"/>
    <n v="0"/>
    <s v="Sat"/>
    <x v="4"/>
  </r>
  <r>
    <s v="A01076"/>
    <s v="Southeast"/>
    <s v="Burton"/>
    <s v="Assess"/>
    <m/>
    <d v="2021-07-19T00:00:00"/>
    <d v="2021-07-19T00:00:00"/>
    <x v="1"/>
    <m/>
    <m/>
    <n v="0.5"/>
    <n v="161.79509999999999"/>
    <s v="C.O.D."/>
    <n v="0"/>
    <n v="80"/>
    <n v="40"/>
    <n v="40"/>
    <n v="161.79509999999999"/>
    <n v="201.79509999999999"/>
    <n v="201.79509999999999"/>
    <s v="Mon"/>
    <x v="5"/>
  </r>
  <r>
    <s v="A01077"/>
    <s v="North"/>
    <s v="Ling"/>
    <s v="Assess"/>
    <m/>
    <d v="2021-07-19T00:00:00"/>
    <m/>
    <x v="0"/>
    <m/>
    <m/>
    <m/>
    <n v="61.237400000000001"/>
    <s v="C.O.D."/>
    <s v=""/>
    <n v="140"/>
    <n v="0"/>
    <n v="0"/>
    <n v="61.237400000000001"/>
    <n v="61.237400000000001"/>
    <n v="61.237400000000001"/>
    <s v="Mon"/>
    <x v="4"/>
  </r>
  <r>
    <s v="A01078"/>
    <s v="West"/>
    <s v="Khan"/>
    <s v="Replace"/>
    <m/>
    <d v="2021-07-19T00:00:00"/>
    <m/>
    <x v="0"/>
    <m/>
    <m/>
    <m/>
    <n v="440.03"/>
    <s v="C.O.D."/>
    <s v=""/>
    <n v="140"/>
    <n v="0"/>
    <n v="0"/>
    <n v="440.03"/>
    <n v="440.03"/>
    <n v="440.03"/>
    <s v="Mon"/>
    <x v="4"/>
  </r>
  <r>
    <s v="A01079"/>
    <s v="West"/>
    <s v="Khan"/>
    <s v="Repair"/>
    <m/>
    <d v="2021-07-19T00:00:00"/>
    <m/>
    <x v="0"/>
    <m/>
    <m/>
    <m/>
    <n v="351"/>
    <s v="Account"/>
    <s v=""/>
    <n v="140"/>
    <n v="0"/>
    <n v="0"/>
    <n v="351"/>
    <n v="351"/>
    <n v="351"/>
    <s v="Mon"/>
    <x v="4"/>
  </r>
  <r>
    <s v="A01080"/>
    <s v="Central"/>
    <s v="Khan"/>
    <s v="Replace"/>
    <m/>
    <d v="2021-07-19T00:00:00"/>
    <m/>
    <x v="0"/>
    <m/>
    <m/>
    <m/>
    <n v="519.01"/>
    <s v="C.O.D."/>
    <s v=""/>
    <n v="140"/>
    <n v="0"/>
    <n v="0"/>
    <n v="519.01"/>
    <n v="519.01"/>
    <n v="519.01"/>
    <s v="Mon"/>
    <x v="4"/>
  </r>
  <r>
    <s v="A01081"/>
    <s v="Southeast"/>
    <s v="Burton"/>
    <s v="Assess"/>
    <m/>
    <d v="2021-07-19T00:00:00"/>
    <m/>
    <x v="0"/>
    <m/>
    <m/>
    <m/>
    <n v="138.08170000000001"/>
    <s v="C.O.D."/>
    <s v=""/>
    <n v="140"/>
    <n v="0"/>
    <n v="0"/>
    <n v="138.08170000000001"/>
    <n v="138.08170000000001"/>
    <n v="138.08170000000001"/>
    <s v="Mon"/>
    <x v="4"/>
  </r>
  <r>
    <s v="A01082"/>
    <s v="North"/>
    <s v="Ling"/>
    <s v="Replace"/>
    <m/>
    <d v="2021-07-19T00:00:00"/>
    <m/>
    <x v="0"/>
    <m/>
    <m/>
    <m/>
    <n v="1073.46"/>
    <s v="Account"/>
    <s v=""/>
    <n v="140"/>
    <n v="0"/>
    <n v="0"/>
    <n v="1073.46"/>
    <n v="1073.46"/>
    <n v="1073.46"/>
    <s v="Mon"/>
    <x v="4"/>
  </r>
  <r>
    <s v="A01083"/>
    <s v="North"/>
    <s v="Ling"/>
    <s v="Replace"/>
    <m/>
    <d v="2021-07-19T00:00:00"/>
    <m/>
    <x v="0"/>
    <m/>
    <m/>
    <m/>
    <n v="48.489800000000002"/>
    <s v="Account"/>
    <s v=""/>
    <n v="140"/>
    <n v="0"/>
    <n v="0"/>
    <n v="48.489800000000002"/>
    <n v="48.489800000000002"/>
    <n v="48.489800000000002"/>
    <s v="Mon"/>
    <x v="4"/>
  </r>
  <r>
    <s v="A01084"/>
    <s v="West"/>
    <s v="Khan"/>
    <s v="Replace"/>
    <m/>
    <d v="2021-07-19T00:00:00"/>
    <m/>
    <x v="1"/>
    <m/>
    <m/>
    <m/>
    <n v="45.237400000000001"/>
    <s v="Account"/>
    <s v=""/>
    <n v="80"/>
    <n v="0"/>
    <n v="0"/>
    <n v="45.237400000000001"/>
    <n v="45.237400000000001"/>
    <n v="45.237400000000001"/>
    <s v="Mon"/>
    <x v="4"/>
  </r>
  <r>
    <s v="A01085"/>
    <s v="North"/>
    <s v="Ling"/>
    <s v="Assess"/>
    <m/>
    <d v="2021-07-19T00:00:00"/>
    <m/>
    <x v="1"/>
    <m/>
    <m/>
    <m/>
    <n v="288.42"/>
    <s v="C.O.D."/>
    <s v=""/>
    <n v="80"/>
    <n v="0"/>
    <n v="0"/>
    <n v="288.42"/>
    <n v="288.42"/>
    <n v="288.42"/>
    <s v="Mon"/>
    <x v="4"/>
  </r>
  <r>
    <s v="A01086"/>
    <s v="Central"/>
    <s v="Burton"/>
    <s v="Replace"/>
    <m/>
    <d v="2021-07-20T00:00:00"/>
    <m/>
    <x v="1"/>
    <m/>
    <m/>
    <m/>
    <n v="38.496899999999997"/>
    <s v="Account"/>
    <s v=""/>
    <n v="80"/>
    <n v="0"/>
    <n v="0"/>
    <n v="38.496899999999997"/>
    <n v="38.496899999999997"/>
    <n v="38.496899999999997"/>
    <s v="Tue"/>
    <x v="4"/>
  </r>
  <r>
    <s v="A01087"/>
    <s v="South"/>
    <s v="Burton"/>
    <s v="Deliver"/>
    <m/>
    <d v="2021-07-20T00:00:00"/>
    <m/>
    <x v="1"/>
    <m/>
    <m/>
    <m/>
    <n v="107.99550000000001"/>
    <s v="Account"/>
    <s v=""/>
    <n v="80"/>
    <n v="0"/>
    <n v="0"/>
    <n v="107.99550000000001"/>
    <n v="107.99550000000001"/>
    <n v="107.99550000000001"/>
    <s v="Tue"/>
    <x v="4"/>
  </r>
  <r>
    <s v="A01088"/>
    <s v="North"/>
    <s v="Ling"/>
    <s v="Assess"/>
    <m/>
    <d v="2021-07-20T00:00:00"/>
    <m/>
    <x v="0"/>
    <m/>
    <m/>
    <m/>
    <n v="142.85319999999999"/>
    <s v="Account"/>
    <s v=""/>
    <n v="140"/>
    <n v="0"/>
    <n v="0"/>
    <n v="142.85319999999999"/>
    <n v="142.85319999999999"/>
    <n v="142.85319999999999"/>
    <s v="Tue"/>
    <x v="4"/>
  </r>
  <r>
    <s v="A01089"/>
    <s v="Central"/>
    <s v="Cartier"/>
    <s v="Assess"/>
    <m/>
    <d v="2021-07-21T00:00:00"/>
    <m/>
    <x v="1"/>
    <m/>
    <m/>
    <m/>
    <n v="85.942099999999996"/>
    <s v="Account"/>
    <s v=""/>
    <n v="80"/>
    <n v="0"/>
    <n v="0"/>
    <n v="85.942099999999996"/>
    <n v="85.942099999999996"/>
    <n v="85.942099999999996"/>
    <s v="Wed"/>
    <x v="4"/>
  </r>
  <r>
    <s v="A01090"/>
    <s v="North"/>
    <s v="Ling"/>
    <s v="Replace"/>
    <m/>
    <d v="2021-07-21T00:00:00"/>
    <m/>
    <x v="0"/>
    <m/>
    <m/>
    <m/>
    <n v="21.33"/>
    <s v="Account"/>
    <s v=""/>
    <n v="140"/>
    <n v="0"/>
    <n v="0"/>
    <n v="21.33"/>
    <n v="21.33"/>
    <n v="21.33"/>
    <s v="Wed"/>
    <x v="4"/>
  </r>
  <r>
    <s v="A01091"/>
    <s v="Northwest"/>
    <s v="Cartier"/>
    <s v="Replace"/>
    <m/>
    <d v="2021-07-21T00:00:00"/>
    <m/>
    <x v="0"/>
    <m/>
    <m/>
    <m/>
    <n v="602.66"/>
    <s v="C.O.D."/>
    <s v=""/>
    <n v="140"/>
    <n v="0"/>
    <n v="0"/>
    <n v="602.66"/>
    <n v="602.66"/>
    <n v="602.66"/>
    <s v="Wed"/>
    <x v="4"/>
  </r>
  <r>
    <s v="A01092"/>
    <s v="Northwest"/>
    <s v="Cartier"/>
    <s v="Assess"/>
    <s v="Yes"/>
    <d v="2021-07-22T00:00:00"/>
    <m/>
    <x v="0"/>
    <m/>
    <m/>
    <m/>
    <n v="66.8857"/>
    <s v="C.O.D."/>
    <s v=""/>
    <n v="140"/>
    <n v="0"/>
    <n v="0"/>
    <n v="66.8857"/>
    <n v="66.8857"/>
    <n v="66.8857"/>
    <s v="Thu"/>
    <x v="4"/>
  </r>
  <r>
    <s v="A01093"/>
    <s v="Northwest"/>
    <s v="Khan"/>
    <s v="Repair"/>
    <m/>
    <d v="2021-07-22T00:00:00"/>
    <m/>
    <x v="1"/>
    <m/>
    <m/>
    <m/>
    <n v="472.54539999999997"/>
    <s v="Account"/>
    <s v=""/>
    <n v="80"/>
    <n v="0"/>
    <n v="0"/>
    <n v="472.54539999999997"/>
    <n v="472.54539999999997"/>
    <n v="472.54539999999997"/>
    <s v="Thu"/>
    <x v="4"/>
  </r>
  <r>
    <s v="A01094"/>
    <s v="Southeast"/>
    <s v="Cartier"/>
    <s v="Assess"/>
    <m/>
    <d v="2021-07-22T00:00:00"/>
    <m/>
    <x v="1"/>
    <m/>
    <m/>
    <m/>
    <n v="147.69890000000001"/>
    <s v="C.O.D."/>
    <s v=""/>
    <n v="80"/>
    <n v="0"/>
    <n v="0"/>
    <n v="147.69890000000001"/>
    <n v="147.69890000000001"/>
    <n v="147.69890000000001"/>
    <s v="Thu"/>
    <x v="4"/>
  </r>
  <r>
    <s v="A01095"/>
    <s v="Southeast"/>
    <s v="Burton"/>
    <s v="Assess"/>
    <m/>
    <d v="2021-07-22T00:00:00"/>
    <m/>
    <x v="0"/>
    <m/>
    <m/>
    <m/>
    <n v="237.21"/>
    <s v="C.O.D."/>
    <s v=""/>
    <n v="140"/>
    <n v="0"/>
    <n v="0"/>
    <n v="237.21"/>
    <n v="237.21"/>
    <n v="237.21"/>
    <s v="Thu"/>
    <x v="4"/>
  </r>
  <r>
    <s v="A01096"/>
    <s v="Northwest"/>
    <s v="Cartier"/>
    <s v="Repair"/>
    <m/>
    <d v="2021-07-22T00:00:00"/>
    <m/>
    <x v="1"/>
    <m/>
    <m/>
    <m/>
    <n v="128.8115"/>
    <s v="C.O.D."/>
    <s v=""/>
    <n v="80"/>
    <n v="0"/>
    <n v="0"/>
    <n v="128.8115"/>
    <n v="128.8115"/>
    <n v="128.8115"/>
    <s v="Thu"/>
    <x v="4"/>
  </r>
  <r>
    <s v="A01097"/>
    <s v="Central"/>
    <s v="Cartier"/>
    <s v="Assess"/>
    <m/>
    <d v="2021-07-23T00:00:00"/>
    <m/>
    <x v="1"/>
    <m/>
    <m/>
    <m/>
    <n v="84.886200000000002"/>
    <s v="C.O.D."/>
    <s v=""/>
    <n v="80"/>
    <n v="0"/>
    <n v="0"/>
    <n v="84.886200000000002"/>
    <n v="84.886200000000002"/>
    <n v="84.886200000000002"/>
    <s v="Fri"/>
    <x v="4"/>
  </r>
  <r>
    <s v="A01098"/>
    <s v="East"/>
    <s v="Ling"/>
    <s v="Deliver"/>
    <m/>
    <d v="2021-07-24T00:00:00"/>
    <m/>
    <x v="1"/>
    <m/>
    <m/>
    <m/>
    <n v="122.31950000000001"/>
    <s v="Account"/>
    <s v=""/>
    <n v="80"/>
    <n v="0"/>
    <n v="0"/>
    <n v="122.31950000000001"/>
    <n v="122.31950000000001"/>
    <n v="122.31950000000001"/>
    <s v="Sat"/>
    <x v="4"/>
  </r>
  <r>
    <s v="A01100"/>
    <s v="East"/>
    <s v="Ling"/>
    <s v="Assess"/>
    <m/>
    <d v="2021-07-29T00:00:00"/>
    <m/>
    <x v="0"/>
    <m/>
    <m/>
    <m/>
    <n v="210.4494"/>
    <s v="C.O.D."/>
    <s v=""/>
    <n v="140"/>
    <n v="0"/>
    <n v="0"/>
    <n v="210.4494"/>
    <n v="210.4494"/>
    <n v="210.4494"/>
    <s v="Thu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1FC8879-E8CC-40B8-B7AD-E0AB0A466BB6}" name="PivotTable1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E11" firstHeaderRow="1" firstDataRow="2" firstDataCol="1"/>
  <pivotFields count="22">
    <pivotField showAll="0"/>
    <pivotField showAll="0"/>
    <pivotField showAll="0"/>
    <pivotField showAll="0"/>
    <pivotField showAll="0"/>
    <pivotField numFmtId="165" showAll="0"/>
    <pivotField showAll="0"/>
    <pivotField axis="axisCol" showAll="0">
      <items count="4">
        <item x="1"/>
        <item x="0"/>
        <item x="2"/>
        <item t="default"/>
      </items>
    </pivotField>
    <pivotField showAll="0"/>
    <pivotField showAll="0"/>
    <pivotField showAll="0"/>
    <pivotField numFmtId="43" showAll="0"/>
    <pivotField showAll="0"/>
    <pivotField showAll="0"/>
    <pivotField showAll="0"/>
    <pivotField numFmtId="43" showAll="0"/>
    <pivotField numFmtId="43" showAll="0"/>
    <pivotField numFmtId="43" showAll="0"/>
    <pivotField numFmtId="43" showAll="0"/>
    <pivotField dataField="1" numFmtId="43" showAll="0"/>
    <pivotField showAll="0"/>
    <pivotField axis="axisRow" showAll="0">
      <items count="7">
        <item x="5"/>
        <item x="0"/>
        <item x="3"/>
        <item x="2"/>
        <item x="1"/>
        <item x="4"/>
        <item t="default"/>
      </items>
    </pivotField>
  </pivotFields>
  <rowFields count="1">
    <field x="21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7"/>
  </colFields>
  <colItems count="4">
    <i>
      <x/>
    </i>
    <i>
      <x v="1"/>
    </i>
    <i>
      <x v="2"/>
    </i>
    <i t="grand">
      <x/>
    </i>
  </colItems>
  <dataFields count="1">
    <dataField name="Sum of TotalFee" fld="1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42C4835-C71C-421B-A606-33ABE1D6E11D}" name="WorkOrders2" displayName="WorkOrders2" ref="A1:V1001" totalsRowShown="0" headerRowDxfId="23">
  <autoFilter ref="A1:V1001" xr:uid="{34E74291-5DDD-4A5E-AFFB-98DDB45D0538}"/>
  <sortState xmlns:xlrd2="http://schemas.microsoft.com/office/spreadsheetml/2017/richdata2" ref="A2:V1001">
    <sortCondition ref="A860:A1001"/>
  </sortState>
  <tableColumns count="22">
    <tableColumn id="1" xr3:uid="{4E8AFA40-C9CB-49CA-9827-69AF81CFAA88}" name="WO"/>
    <tableColumn id="2" xr3:uid="{02AB2568-BD74-4FF6-A95B-8D22FDDCDDCC}" name="District"/>
    <tableColumn id="3" xr3:uid="{AE61A034-44C8-4C56-A6B0-D2E0C03E6B7E}" name="LeadTech"/>
    <tableColumn id="4" xr3:uid="{854A4B00-C4D2-4406-AFD0-402283EA93E5}" name="Service"/>
    <tableColumn id="5" xr3:uid="{AD366245-F7B1-4899-978B-A01380CA855D}" name="Rush"/>
    <tableColumn id="6" xr3:uid="{C9B66A55-6CEB-4AC3-A789-5F4D9B30B491}" name="ReqDate"/>
    <tableColumn id="7" xr3:uid="{5682C7AC-66B8-419C-9C6F-0BB8D02742A8}" name="WorkDate"/>
    <tableColumn id="9" xr3:uid="{E1E18074-889C-487F-90B0-FF2EA8B95F3A}" name="Techs"/>
    <tableColumn id="10" xr3:uid="{5DC7EA1C-CE8C-44B2-95E0-F2116C9B36EC}" name="WtyLbr"/>
    <tableColumn id="11" xr3:uid="{A5BC5703-963D-403A-98EB-4F4CE19EEE54}" name="WtyParts"/>
    <tableColumn id="12" xr3:uid="{1FE9C2A8-9280-47F7-A712-66689A2DBF59}" name="LbrHrs"/>
    <tableColumn id="15" xr3:uid="{981DBD4E-A593-40E0-B978-D6126DF44C9A}" name="PartsCost"/>
    <tableColumn id="19" xr3:uid="{015D3A04-B14F-43B7-9115-743D4AEDB88A}" name="Payment" dataDxfId="22"/>
    <tableColumn id="8" xr3:uid="{31259AF1-C868-421A-871F-3420B6EE0B28}" name="Wait" dataDxfId="21" dataCellStyle="Comma">
      <calculatedColumnFormula>IF(G2="","",G2-F2)</calculatedColumnFormula>
    </tableColumn>
    <tableColumn id="22" xr3:uid="{26695BBB-776E-4D3B-ABCA-9B4D32B85478}" name="LbrRate" dataDxfId="20">
      <calculatedColumnFormula array="1">INDEX(TechRate,MATCH(H2,TechNum,0))</calculatedColumnFormula>
    </tableColumn>
    <tableColumn id="13" xr3:uid="{06BFE039-E4C5-43C3-8B15-3AB42A1DC3CE}" name="LbrCost" dataDxfId="19">
      <calculatedColumnFormula>O2*K2</calculatedColumnFormula>
    </tableColumn>
    <tableColumn id="14" xr3:uid="{2EF72B57-2A7D-4BE4-9083-2C79EACADF7B}" name="LbrFee" dataDxfId="18">
      <calculatedColumnFormula>IF(I2="Yes",0,P2)</calculatedColumnFormula>
    </tableColumn>
    <tableColumn id="16" xr3:uid="{B186F8FD-C5B1-466B-A0C8-0D3A667547B6}" name="PartsFee" dataDxfId="17">
      <calculatedColumnFormula>IF(J2="Yes",0,L2)</calculatedColumnFormula>
    </tableColumn>
    <tableColumn id="17" xr3:uid="{EFD556DE-4324-4E6D-A53E-464E0A46787C}" name="TotalCost" dataDxfId="16">
      <calculatedColumnFormula>SUM(L2,P2)</calculatedColumnFormula>
    </tableColumn>
    <tableColumn id="18" xr3:uid="{C9364B25-ACC5-4125-897F-5A9C5A6576FE}" name="TotalFee" dataDxfId="15">
      <calculatedColumnFormula>SUM(Q2,R2)</calculatedColumnFormula>
    </tableColumn>
    <tableColumn id="20" xr3:uid="{A3E6E9C9-A233-4944-BBD4-14E5659EAF61}" name="ReqDay" dataDxfId="14">
      <calculatedColumnFormula>TEXT(F2,"ddd")</calculatedColumnFormula>
    </tableColumn>
    <tableColumn id="21" xr3:uid="{5E98873C-90E1-46A4-998F-ED004F80F406}" name="WorkDay" dataDxfId="13">
      <calculatedColumnFormula>TEXT(G2,"ddd")</calculatedColumnFormula>
    </tableColumn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271C449-1961-4300-822A-589867035275}" name="tblTech" displayName="tblTech" ref="G1:G7" totalsRowShown="0" headerRowDxfId="12" dataDxfId="11">
  <autoFilter ref="G1:G7" xr:uid="{D98F07E7-5AF6-4F44-BBD0-87D55645A03A}"/>
  <tableColumns count="1">
    <tableColumn id="1" xr3:uid="{6F493112-54DB-487B-80DB-1C97F3445C93}" name="LeadTech" dataDxfId="10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ECE8879-BA57-4202-AC80-9A11052C898F}" name="tblServ" displayName="tblServ" ref="I1:I6" totalsRowShown="0" headerRowDxfId="9" dataDxfId="8">
  <autoFilter ref="I1:I6" xr:uid="{318538FA-0830-4552-8396-C80C509A1892}"/>
  <tableColumns count="1">
    <tableColumn id="1" xr3:uid="{1F7DE2C6-A897-4A87-934A-96DA3A4C7820}" name="Service" dataDxfId="7"/>
  </tableColumns>
  <tableStyleInfo name="TableStyleLight10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F7E4548-9A2C-41F2-8F39-8ECDBD91108A}" name="tblPmt" displayName="tblPmt" ref="E1:E6" totalsRowShown="0" headerRowDxfId="6" dataDxfId="5">
  <autoFilter ref="E1:E6" xr:uid="{DF636A80-3F6A-4963-9D8F-FCF16E15EC68}"/>
  <tableColumns count="1">
    <tableColumn id="1" xr3:uid="{8BA46534-D57E-416C-97A8-69237DBF8CD1}" name="Payment" dataDxfId="4"/>
  </tableColumns>
  <tableStyleInfo name="TableStyleLight1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3D1CC040-4F24-423E-BD7C-E86E6EA4BEF0}" name="tblRates" displayName="tblRates" ref="B1:C4" totalsRowShown="0" headerRowDxfId="3" dataDxfId="2">
  <autoFilter ref="B1:C4" xr:uid="{7FB35141-EE3A-459F-AACF-1A93077CA7C7}"/>
  <tableColumns count="2">
    <tableColumn id="1" xr3:uid="{D3674B0E-B077-49D0-820E-E2FFA9309268}" name="Techs" dataDxfId="1"/>
    <tableColumn id="2" xr3:uid="{B7617AAA-BD2D-49D3-9037-2107B73C4783}" name="LbrRate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ontextures.com/xlDataEntry01.html" TargetMode="External"/><Relationship Id="rId2" Type="http://schemas.openxmlformats.org/officeDocument/2006/relationships/hyperlink" Target="https://www.contextures.com/xlExcelTable01.html" TargetMode="External"/><Relationship Id="rId1" Type="http://schemas.openxmlformats.org/officeDocument/2006/relationships/hyperlink" Target="https://www.contextures.com/xlSampleData01.html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contextures.com/excelfiles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table" Target="../tables/table2.xml"/><Relationship Id="rId4" Type="http://schemas.openxmlformats.org/officeDocument/2006/relationships/table" Target="../tables/table5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contexturesblog.com/" TargetMode="External"/><Relationship Id="rId2" Type="http://schemas.openxmlformats.org/officeDocument/2006/relationships/hyperlink" Target="https://www.pivot-table.com/" TargetMode="External"/><Relationship Id="rId1" Type="http://schemas.openxmlformats.org/officeDocument/2006/relationships/hyperlink" Target="https://www.contextures.com/tiptech.html" TargetMode="External"/><Relationship Id="rId6" Type="http://schemas.openxmlformats.org/officeDocument/2006/relationships/printerSettings" Target="../printerSettings/printerSettings2.bin"/><Relationship Id="rId5" Type="http://schemas.openxmlformats.org/officeDocument/2006/relationships/hyperlink" Target="https://www.contextures.com/ctxrmd" TargetMode="External"/><Relationship Id="rId4" Type="http://schemas.openxmlformats.org/officeDocument/2006/relationships/hyperlink" Target="https://www.contextures.com/excelnewslettersignup.html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8F2C7F-BB63-438F-994D-77C43BC95CC7}">
  <sheetPr codeName="Sheet2"/>
  <dimension ref="B1:C14"/>
  <sheetViews>
    <sheetView showGridLines="0" workbookViewId="0">
      <pane ySplit="3" topLeftCell="A7" activePane="bottomLeft" state="frozen"/>
      <selection activeCell="A4" sqref="A4"/>
      <selection pane="bottomLeft" activeCell="C6" sqref="C6"/>
    </sheetView>
  </sheetViews>
  <sheetFormatPr defaultColWidth="9.140625" defaultRowHeight="15" x14ac:dyDescent="0.25"/>
  <cols>
    <col min="2" max="2" width="3.42578125" customWidth="1"/>
    <col min="3" max="3" width="37.7109375" customWidth="1"/>
  </cols>
  <sheetData>
    <row r="1" spans="2:3" ht="7.5" customHeight="1" x14ac:dyDescent="0.25"/>
    <row r="4" spans="2:3" ht="9.75" customHeight="1" x14ac:dyDescent="0.25"/>
    <row r="5" spans="2:3" ht="15.75" x14ac:dyDescent="0.25">
      <c r="C5" s="4" t="s">
        <v>11</v>
      </c>
    </row>
    <row r="6" spans="2:3" x14ac:dyDescent="0.25">
      <c r="B6" s="5"/>
      <c r="C6" s="6" t="s">
        <v>12</v>
      </c>
    </row>
    <row r="7" spans="2:3" ht="9.75" customHeight="1" x14ac:dyDescent="0.25">
      <c r="B7" s="5"/>
    </row>
    <row r="8" spans="2:3" ht="15.75" x14ac:dyDescent="0.25">
      <c r="B8" s="5"/>
      <c r="C8" s="4" t="s">
        <v>9</v>
      </c>
    </row>
    <row r="9" spans="2:3" x14ac:dyDescent="0.25">
      <c r="B9" s="5"/>
      <c r="C9" s="6" t="s">
        <v>13</v>
      </c>
    </row>
    <row r="10" spans="2:3" x14ac:dyDescent="0.25">
      <c r="B10" s="5"/>
      <c r="C10" s="7" t="s">
        <v>14</v>
      </c>
    </row>
    <row r="11" spans="2:3" x14ac:dyDescent="0.25">
      <c r="C11" s="7" t="s">
        <v>15</v>
      </c>
    </row>
    <row r="12" spans="2:3" ht="9.75" customHeight="1" x14ac:dyDescent="0.25">
      <c r="B12" s="5"/>
    </row>
    <row r="13" spans="2:3" ht="15.75" x14ac:dyDescent="0.25">
      <c r="C13" s="4" t="s">
        <v>10</v>
      </c>
    </row>
    <row r="14" spans="2:3" x14ac:dyDescent="0.25">
      <c r="C14" t="s">
        <v>1064</v>
      </c>
    </row>
  </sheetData>
  <hyperlinks>
    <hyperlink ref="C6" r:id="rId1" xr:uid="{FF7C367F-0851-4600-839A-207D0607D799}"/>
    <hyperlink ref="C9" r:id="rId2" xr:uid="{7017AF8B-AF2B-4011-B28A-E1E1BF8FBF7D}"/>
    <hyperlink ref="C10" r:id="rId3" location="numberdate" xr:uid="{F6C833BA-F5D0-48D6-89D1-8DA36B20BF0F}"/>
    <hyperlink ref="C11" r:id="rId4" xr:uid="{2A1946C0-DB97-495E-9094-4A5759BE13CB}"/>
  </hyperlinks>
  <pageMargins left="0.7" right="0.7" top="0.75" bottom="0.75" header="0.3" footer="0.3"/>
  <pageSetup orientation="portrait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BA508-0974-4DA0-8B56-630A52F936BC}">
  <sheetPr codeName="Sheet3"/>
  <dimension ref="A1:V1001"/>
  <sheetViews>
    <sheetView zoomScale="110" zoomScaleNormal="110" workbookViewId="0">
      <pane ySplit="1" topLeftCell="A2" activePane="bottomLeft" state="frozen"/>
      <selection pane="bottomLeft" activeCell="A2" sqref="A2"/>
    </sheetView>
  </sheetViews>
  <sheetFormatPr defaultColWidth="8.85546875" defaultRowHeight="15" x14ac:dyDescent="0.25"/>
  <cols>
    <col min="3" max="3" width="11" customWidth="1"/>
    <col min="5" max="5" width="6.85546875" customWidth="1"/>
    <col min="6" max="7" width="11" customWidth="1"/>
    <col min="8" max="8" width="7.42578125" customWidth="1"/>
    <col min="12" max="12" width="10.42578125" customWidth="1"/>
    <col min="13" max="13" width="8.42578125" customWidth="1"/>
    <col min="14" max="14" width="9" bestFit="1" customWidth="1"/>
    <col min="15" max="16" width="8.42578125" customWidth="1"/>
    <col min="17" max="18" width="9.42578125" customWidth="1"/>
    <col min="19" max="19" width="10" customWidth="1"/>
    <col min="20" max="20" width="11" customWidth="1"/>
    <col min="21" max="22" width="7.28515625" customWidth="1"/>
  </cols>
  <sheetData>
    <row r="1" spans="1:22" s="1" customFormat="1" x14ac:dyDescent="0.25">
      <c r="A1" s="16" t="s">
        <v>20</v>
      </c>
      <c r="B1" s="16" t="s">
        <v>39</v>
      </c>
      <c r="C1" s="16" t="s">
        <v>25</v>
      </c>
      <c r="D1" s="16" t="s">
        <v>0</v>
      </c>
      <c r="E1" s="16" t="s">
        <v>38</v>
      </c>
      <c r="F1" s="16" t="s">
        <v>29</v>
      </c>
      <c r="G1" s="16" t="s">
        <v>30</v>
      </c>
      <c r="H1" s="16" t="s">
        <v>19</v>
      </c>
      <c r="I1" s="16" t="s">
        <v>40</v>
      </c>
      <c r="J1" s="16" t="s">
        <v>41</v>
      </c>
      <c r="K1" s="17" t="s">
        <v>42</v>
      </c>
      <c r="L1" s="17" t="s">
        <v>43</v>
      </c>
      <c r="M1" s="16" t="s">
        <v>31</v>
      </c>
      <c r="N1" s="18" t="s">
        <v>37</v>
      </c>
      <c r="O1" s="16" t="s">
        <v>1062</v>
      </c>
      <c r="P1" s="17" t="s">
        <v>44</v>
      </c>
      <c r="Q1" s="17" t="s">
        <v>45</v>
      </c>
      <c r="R1" s="17" t="s">
        <v>46</v>
      </c>
      <c r="S1" s="17" t="s">
        <v>47</v>
      </c>
      <c r="T1" s="17" t="s">
        <v>48</v>
      </c>
      <c r="U1" s="1" t="s">
        <v>60</v>
      </c>
      <c r="V1" s="1" t="s">
        <v>61</v>
      </c>
    </row>
    <row r="2" spans="1:22" x14ac:dyDescent="0.25">
      <c r="A2" t="s">
        <v>62</v>
      </c>
      <c r="B2" t="s">
        <v>51</v>
      </c>
      <c r="C2" t="s">
        <v>23</v>
      </c>
      <c r="D2" t="s">
        <v>27</v>
      </c>
      <c r="F2" s="10">
        <v>44075</v>
      </c>
      <c r="G2" s="10">
        <v>44089</v>
      </c>
      <c r="H2" s="5">
        <v>2</v>
      </c>
      <c r="I2" s="11" t="s">
        <v>1068</v>
      </c>
      <c r="J2" s="11"/>
      <c r="K2" s="12">
        <v>0.5</v>
      </c>
      <c r="L2" s="12">
        <v>360</v>
      </c>
      <c r="M2" t="s">
        <v>32</v>
      </c>
      <c r="N2" s="14">
        <f t="shared" ref="N2:N14" si="0">IF(G2="","",G2-F2)</f>
        <v>14</v>
      </c>
      <c r="O2" s="13" cm="1">
        <f t="array" ref="O2">INDEX(TechRate,MATCH(H2,TechNum,0))</f>
        <v>140</v>
      </c>
      <c r="P2" s="15">
        <f t="shared" ref="P2:P14" si="1">O2*K2</f>
        <v>70</v>
      </c>
      <c r="Q2" s="15">
        <f t="shared" ref="Q2:Q14" si="2">IF(I2="Yes",0,P2)</f>
        <v>70</v>
      </c>
      <c r="R2" s="15">
        <f t="shared" ref="R2:R14" si="3">IF(J2="Yes",0,L2)</f>
        <v>360</v>
      </c>
      <c r="S2" s="15">
        <f t="shared" ref="S2:S14" si="4">SUM(L2,P2)</f>
        <v>430</v>
      </c>
      <c r="T2" s="15">
        <f t="shared" ref="T2:T14" si="5">SUM(Q2,R2)</f>
        <v>430</v>
      </c>
      <c r="U2" s="13" t="str">
        <f t="shared" ref="U2:U14" si="6">TEXT(F2,"ddd")</f>
        <v>Tue</v>
      </c>
      <c r="V2" s="13" t="str">
        <f t="shared" ref="V2:V14" si="7">TEXT(G2,"ddd")</f>
        <v>Tue</v>
      </c>
    </row>
    <row r="3" spans="1:22" x14ac:dyDescent="0.25">
      <c r="A3" t="s">
        <v>63</v>
      </c>
      <c r="B3" t="s">
        <v>52</v>
      </c>
      <c r="C3" t="s">
        <v>58</v>
      </c>
      <c r="D3" t="s">
        <v>28</v>
      </c>
      <c r="F3" s="10">
        <v>44075</v>
      </c>
      <c r="G3" s="10">
        <v>44078</v>
      </c>
      <c r="H3" s="5">
        <v>1</v>
      </c>
      <c r="I3" s="11"/>
      <c r="J3" s="11"/>
      <c r="K3" s="12">
        <v>0.5</v>
      </c>
      <c r="L3" s="12">
        <v>90.041600000000003</v>
      </c>
      <c r="M3" t="s">
        <v>32</v>
      </c>
      <c r="N3" s="14">
        <f t="shared" si="0"/>
        <v>3</v>
      </c>
      <c r="O3" s="13" cm="1">
        <f t="array" ref="O3">INDEX(TechRate,MATCH(H3,TechNum,0))</f>
        <v>80</v>
      </c>
      <c r="P3" s="15">
        <f t="shared" si="1"/>
        <v>40</v>
      </c>
      <c r="Q3" s="15">
        <f t="shared" si="2"/>
        <v>40</v>
      </c>
      <c r="R3" s="15">
        <f t="shared" si="3"/>
        <v>90.041600000000003</v>
      </c>
      <c r="S3" s="15">
        <f t="shared" si="4"/>
        <v>130.04160000000002</v>
      </c>
      <c r="T3" s="15">
        <f t="shared" si="5"/>
        <v>130.04160000000002</v>
      </c>
      <c r="U3" s="13" t="str">
        <f t="shared" si="6"/>
        <v>Tue</v>
      </c>
      <c r="V3" s="13" t="str">
        <f t="shared" si="7"/>
        <v>Fri</v>
      </c>
    </row>
    <row r="4" spans="1:22" x14ac:dyDescent="0.25">
      <c r="A4" t="s">
        <v>64</v>
      </c>
      <c r="B4" t="s">
        <v>49</v>
      </c>
      <c r="C4" t="s">
        <v>59</v>
      </c>
      <c r="D4" t="s">
        <v>26</v>
      </c>
      <c r="F4" s="10">
        <v>44075</v>
      </c>
      <c r="G4" s="10">
        <v>44091</v>
      </c>
      <c r="H4" s="5">
        <v>1</v>
      </c>
      <c r="I4" s="11"/>
      <c r="J4" s="11"/>
      <c r="K4" s="12">
        <v>0.25</v>
      </c>
      <c r="L4" s="12">
        <v>120</v>
      </c>
      <c r="M4" t="s">
        <v>34</v>
      </c>
      <c r="N4" s="14">
        <f t="shared" si="0"/>
        <v>16</v>
      </c>
      <c r="O4" s="13" cm="1">
        <f t="array" ref="O4">INDEX(TechRate,MATCH(H4,TechNum,0))</f>
        <v>80</v>
      </c>
      <c r="P4" s="15">
        <f t="shared" si="1"/>
        <v>20</v>
      </c>
      <c r="Q4" s="15">
        <f t="shared" si="2"/>
        <v>20</v>
      </c>
      <c r="R4" s="15">
        <f t="shared" si="3"/>
        <v>120</v>
      </c>
      <c r="S4" s="15">
        <f t="shared" si="4"/>
        <v>140</v>
      </c>
      <c r="T4" s="15">
        <f t="shared" si="5"/>
        <v>140</v>
      </c>
      <c r="U4" s="13" t="str">
        <f t="shared" si="6"/>
        <v>Tue</v>
      </c>
      <c r="V4" s="13" t="str">
        <f t="shared" si="7"/>
        <v>Thu</v>
      </c>
    </row>
    <row r="5" spans="1:22" x14ac:dyDescent="0.25">
      <c r="A5" t="s">
        <v>65</v>
      </c>
      <c r="B5" t="s">
        <v>52</v>
      </c>
      <c r="C5" t="s">
        <v>58</v>
      </c>
      <c r="D5" t="s">
        <v>26</v>
      </c>
      <c r="F5" s="10">
        <v>44075</v>
      </c>
      <c r="G5" s="10">
        <v>44091</v>
      </c>
      <c r="H5" s="5">
        <v>1</v>
      </c>
      <c r="I5" s="11"/>
      <c r="J5" s="11"/>
      <c r="K5" s="12">
        <v>0.25</v>
      </c>
      <c r="L5" s="12">
        <v>16.25</v>
      </c>
      <c r="M5" t="s">
        <v>32</v>
      </c>
      <c r="N5" s="14">
        <f t="shared" si="0"/>
        <v>16</v>
      </c>
      <c r="O5" s="13" cm="1">
        <f t="array" ref="O5">INDEX(TechRate,MATCH(H5,TechNum,0))</f>
        <v>80</v>
      </c>
      <c r="P5" s="15">
        <f t="shared" si="1"/>
        <v>20</v>
      </c>
      <c r="Q5" s="15">
        <f t="shared" si="2"/>
        <v>20</v>
      </c>
      <c r="R5" s="15">
        <f t="shared" si="3"/>
        <v>16.25</v>
      </c>
      <c r="S5" s="15">
        <f t="shared" si="4"/>
        <v>36.25</v>
      </c>
      <c r="T5" s="15">
        <f t="shared" si="5"/>
        <v>36.25</v>
      </c>
      <c r="U5" s="13" t="str">
        <f t="shared" si="6"/>
        <v>Tue</v>
      </c>
      <c r="V5" s="13" t="str">
        <f t="shared" si="7"/>
        <v>Thu</v>
      </c>
    </row>
    <row r="6" spans="1:22" x14ac:dyDescent="0.25">
      <c r="A6" t="s">
        <v>66</v>
      </c>
      <c r="B6" t="s">
        <v>50</v>
      </c>
      <c r="C6" t="s">
        <v>59</v>
      </c>
      <c r="D6" t="s">
        <v>26</v>
      </c>
      <c r="E6" t="s">
        <v>18</v>
      </c>
      <c r="F6" s="10">
        <v>44075</v>
      </c>
      <c r="G6" s="10">
        <v>44091</v>
      </c>
      <c r="H6" s="5">
        <v>1</v>
      </c>
      <c r="I6" s="11"/>
      <c r="J6" s="11"/>
      <c r="K6" s="12">
        <v>0.25</v>
      </c>
      <c r="L6" s="12">
        <v>45.237400000000001</v>
      </c>
      <c r="M6" t="s">
        <v>32</v>
      </c>
      <c r="N6" s="14">
        <f t="shared" si="0"/>
        <v>16</v>
      </c>
      <c r="O6" s="13" cm="1">
        <f t="array" ref="O6">INDEX(TechRate,MATCH(H6,TechNum,0))</f>
        <v>80</v>
      </c>
      <c r="P6" s="15">
        <f t="shared" si="1"/>
        <v>20</v>
      </c>
      <c r="Q6" s="15">
        <f t="shared" si="2"/>
        <v>20</v>
      </c>
      <c r="R6" s="15">
        <f t="shared" si="3"/>
        <v>45.237400000000001</v>
      </c>
      <c r="S6" s="15">
        <f t="shared" si="4"/>
        <v>65.237400000000008</v>
      </c>
      <c r="T6" s="15">
        <f t="shared" si="5"/>
        <v>65.237400000000008</v>
      </c>
      <c r="U6" s="13" t="str">
        <f t="shared" si="6"/>
        <v>Tue</v>
      </c>
      <c r="V6" s="13" t="str">
        <f t="shared" si="7"/>
        <v>Thu</v>
      </c>
    </row>
    <row r="7" spans="1:22" x14ac:dyDescent="0.25">
      <c r="A7" t="s">
        <v>67</v>
      </c>
      <c r="B7" t="s">
        <v>52</v>
      </c>
      <c r="C7" t="s">
        <v>58</v>
      </c>
      <c r="D7" t="s">
        <v>27</v>
      </c>
      <c r="F7" s="10">
        <v>44075</v>
      </c>
      <c r="G7" s="10">
        <v>44089</v>
      </c>
      <c r="H7" s="5">
        <v>1</v>
      </c>
      <c r="I7" s="11"/>
      <c r="J7" s="11"/>
      <c r="K7" s="12">
        <v>0.25</v>
      </c>
      <c r="L7" s="12">
        <v>97.626300000000001</v>
      </c>
      <c r="M7" t="s">
        <v>32</v>
      </c>
      <c r="N7" s="14">
        <f t="shared" si="0"/>
        <v>14</v>
      </c>
      <c r="O7" s="13" cm="1">
        <f t="array" ref="O7">INDEX(TechRate,MATCH(H7,TechNum,0))</f>
        <v>80</v>
      </c>
      <c r="P7" s="15">
        <f t="shared" si="1"/>
        <v>20</v>
      </c>
      <c r="Q7" s="15">
        <f t="shared" si="2"/>
        <v>20</v>
      </c>
      <c r="R7" s="15">
        <f t="shared" si="3"/>
        <v>97.626300000000001</v>
      </c>
      <c r="S7" s="15">
        <f t="shared" si="4"/>
        <v>117.6263</v>
      </c>
      <c r="T7" s="15">
        <f t="shared" si="5"/>
        <v>117.6263</v>
      </c>
      <c r="U7" s="13" t="str">
        <f t="shared" si="6"/>
        <v>Tue</v>
      </c>
      <c r="V7" s="13" t="str">
        <f t="shared" si="7"/>
        <v>Tue</v>
      </c>
    </row>
    <row r="8" spans="1:22" x14ac:dyDescent="0.25">
      <c r="A8" t="s">
        <v>68</v>
      </c>
      <c r="B8" t="s">
        <v>49</v>
      </c>
      <c r="C8" t="s">
        <v>59</v>
      </c>
      <c r="D8" t="s">
        <v>27</v>
      </c>
      <c r="F8" s="10">
        <v>44076</v>
      </c>
      <c r="G8" s="10">
        <v>44090</v>
      </c>
      <c r="H8" s="5">
        <v>2</v>
      </c>
      <c r="I8" s="11"/>
      <c r="J8" s="11"/>
      <c r="K8" s="12">
        <v>0.25</v>
      </c>
      <c r="L8" s="12">
        <v>29.13</v>
      </c>
      <c r="M8" t="s">
        <v>32</v>
      </c>
      <c r="N8" s="14">
        <f t="shared" si="0"/>
        <v>14</v>
      </c>
      <c r="O8" s="13" cm="1">
        <f t="array" ref="O8">INDEX(TechRate,MATCH(H8,TechNum,0))</f>
        <v>140</v>
      </c>
      <c r="P8" s="15">
        <f t="shared" si="1"/>
        <v>35</v>
      </c>
      <c r="Q8" s="15">
        <f t="shared" si="2"/>
        <v>35</v>
      </c>
      <c r="R8" s="15">
        <f t="shared" si="3"/>
        <v>29.13</v>
      </c>
      <c r="S8" s="15">
        <f t="shared" si="4"/>
        <v>64.13</v>
      </c>
      <c r="T8" s="15">
        <f t="shared" si="5"/>
        <v>64.13</v>
      </c>
      <c r="U8" s="13" t="str">
        <f t="shared" si="6"/>
        <v>Wed</v>
      </c>
      <c r="V8" s="13" t="str">
        <f t="shared" si="7"/>
        <v>Wed</v>
      </c>
    </row>
    <row r="9" spans="1:22" x14ac:dyDescent="0.25">
      <c r="A9" t="s">
        <v>69</v>
      </c>
      <c r="B9" t="s">
        <v>52</v>
      </c>
      <c r="C9" t="s">
        <v>58</v>
      </c>
      <c r="D9" t="s">
        <v>28</v>
      </c>
      <c r="F9" s="10">
        <v>44076</v>
      </c>
      <c r="G9" s="10">
        <v>44106</v>
      </c>
      <c r="H9" s="5">
        <v>1</v>
      </c>
      <c r="I9" s="11"/>
      <c r="J9" s="11"/>
      <c r="K9" s="12">
        <v>0.75</v>
      </c>
      <c r="L9" s="12">
        <v>35.1</v>
      </c>
      <c r="M9" t="s">
        <v>32</v>
      </c>
      <c r="N9" s="14">
        <f t="shared" si="0"/>
        <v>30</v>
      </c>
      <c r="O9" s="13" cm="1">
        <f t="array" ref="O9">INDEX(TechRate,MATCH(H9,TechNum,0))</f>
        <v>80</v>
      </c>
      <c r="P9" s="15">
        <f t="shared" si="1"/>
        <v>60</v>
      </c>
      <c r="Q9" s="15">
        <f t="shared" si="2"/>
        <v>60</v>
      </c>
      <c r="R9" s="15">
        <f t="shared" si="3"/>
        <v>35.1</v>
      </c>
      <c r="S9" s="15">
        <f t="shared" si="4"/>
        <v>95.1</v>
      </c>
      <c r="T9" s="15">
        <f t="shared" si="5"/>
        <v>95.1</v>
      </c>
      <c r="U9" s="13" t="str">
        <f t="shared" si="6"/>
        <v>Wed</v>
      </c>
      <c r="V9" s="13" t="str">
        <f t="shared" si="7"/>
        <v>Fri</v>
      </c>
    </row>
    <row r="10" spans="1:22" x14ac:dyDescent="0.25">
      <c r="A10" t="s">
        <v>70</v>
      </c>
      <c r="B10" t="s">
        <v>50</v>
      </c>
      <c r="C10" t="s">
        <v>24</v>
      </c>
      <c r="D10" t="s">
        <v>26</v>
      </c>
      <c r="F10" s="10">
        <v>44076</v>
      </c>
      <c r="G10" s="10">
        <v>44105</v>
      </c>
      <c r="H10" s="5">
        <v>1</v>
      </c>
      <c r="I10" s="11"/>
      <c r="J10" s="11"/>
      <c r="K10" s="12">
        <v>0.25</v>
      </c>
      <c r="L10" s="12">
        <v>76.7</v>
      </c>
      <c r="M10" t="s">
        <v>33</v>
      </c>
      <c r="N10" s="14">
        <f t="shared" si="0"/>
        <v>29</v>
      </c>
      <c r="O10" s="13" cm="1">
        <f t="array" ref="O10">INDEX(TechRate,MATCH(H10,TechNum,0))</f>
        <v>80</v>
      </c>
      <c r="P10" s="15">
        <f t="shared" si="1"/>
        <v>20</v>
      </c>
      <c r="Q10" s="15">
        <f t="shared" si="2"/>
        <v>20</v>
      </c>
      <c r="R10" s="15">
        <f t="shared" si="3"/>
        <v>76.7</v>
      </c>
      <c r="S10" s="15">
        <f t="shared" si="4"/>
        <v>96.7</v>
      </c>
      <c r="T10" s="15">
        <f t="shared" si="5"/>
        <v>96.7</v>
      </c>
      <c r="U10" s="13" t="str">
        <f t="shared" si="6"/>
        <v>Wed</v>
      </c>
      <c r="V10" s="13" t="str">
        <f t="shared" si="7"/>
        <v>Thu</v>
      </c>
    </row>
    <row r="11" spans="1:22" x14ac:dyDescent="0.25">
      <c r="A11" t="s">
        <v>71</v>
      </c>
      <c r="B11" t="s">
        <v>49</v>
      </c>
      <c r="C11" t="s">
        <v>23</v>
      </c>
      <c r="D11" t="s">
        <v>17</v>
      </c>
      <c r="E11" t="s">
        <v>18</v>
      </c>
      <c r="F11" s="10">
        <v>44076</v>
      </c>
      <c r="G11" s="10">
        <v>44110</v>
      </c>
      <c r="H11" s="5">
        <v>1</v>
      </c>
      <c r="I11" s="11"/>
      <c r="J11" s="11"/>
      <c r="K11" s="12">
        <v>1.5</v>
      </c>
      <c r="L11" s="12">
        <v>374.07940000000002</v>
      </c>
      <c r="M11" t="s">
        <v>33</v>
      </c>
      <c r="N11" s="14">
        <f t="shared" si="0"/>
        <v>34</v>
      </c>
      <c r="O11" s="13" cm="1">
        <f t="array" ref="O11">INDEX(TechRate,MATCH(H11,TechNum,0))</f>
        <v>80</v>
      </c>
      <c r="P11" s="15">
        <f t="shared" si="1"/>
        <v>120</v>
      </c>
      <c r="Q11" s="15">
        <f t="shared" si="2"/>
        <v>120</v>
      </c>
      <c r="R11" s="15">
        <f t="shared" si="3"/>
        <v>374.07940000000002</v>
      </c>
      <c r="S11" s="15">
        <f t="shared" si="4"/>
        <v>494.07940000000002</v>
      </c>
      <c r="T11" s="15">
        <f t="shared" si="5"/>
        <v>494.07940000000002</v>
      </c>
      <c r="U11" s="13" t="str">
        <f t="shared" si="6"/>
        <v>Wed</v>
      </c>
      <c r="V11" s="13" t="str">
        <f t="shared" si="7"/>
        <v>Tue</v>
      </c>
    </row>
    <row r="12" spans="1:22" x14ac:dyDescent="0.25">
      <c r="A12" t="s">
        <v>72</v>
      </c>
      <c r="B12" t="s">
        <v>53</v>
      </c>
      <c r="C12" t="s">
        <v>24</v>
      </c>
      <c r="D12" t="s">
        <v>28</v>
      </c>
      <c r="F12" s="10">
        <v>44076</v>
      </c>
      <c r="G12" s="10">
        <v>44173</v>
      </c>
      <c r="H12" s="5">
        <v>2</v>
      </c>
      <c r="I12" s="11"/>
      <c r="J12" s="11"/>
      <c r="K12" s="12">
        <v>4.75</v>
      </c>
      <c r="L12" s="12">
        <v>832.15830000000005</v>
      </c>
      <c r="M12" t="s">
        <v>32</v>
      </c>
      <c r="N12" s="14">
        <f t="shared" si="0"/>
        <v>97</v>
      </c>
      <c r="O12" s="13" cm="1">
        <f t="array" ref="O12">INDEX(TechRate,MATCH(H12,TechNum,0))</f>
        <v>140</v>
      </c>
      <c r="P12" s="15">
        <f t="shared" si="1"/>
        <v>665</v>
      </c>
      <c r="Q12" s="15">
        <f t="shared" si="2"/>
        <v>665</v>
      </c>
      <c r="R12" s="15">
        <f t="shared" si="3"/>
        <v>832.15830000000005</v>
      </c>
      <c r="S12" s="15">
        <f t="shared" si="4"/>
        <v>1497.1583000000001</v>
      </c>
      <c r="T12" s="15">
        <f t="shared" si="5"/>
        <v>1497.1583000000001</v>
      </c>
      <c r="U12" s="13" t="str">
        <f t="shared" si="6"/>
        <v>Wed</v>
      </c>
      <c r="V12" s="13" t="str">
        <f t="shared" si="7"/>
        <v>Tue</v>
      </c>
    </row>
    <row r="13" spans="1:22" x14ac:dyDescent="0.25">
      <c r="A13" t="s">
        <v>73</v>
      </c>
      <c r="B13" t="s">
        <v>52</v>
      </c>
      <c r="C13" t="s">
        <v>58</v>
      </c>
      <c r="D13" t="s">
        <v>26</v>
      </c>
      <c r="E13" t="s">
        <v>18</v>
      </c>
      <c r="F13" s="10">
        <v>44077</v>
      </c>
      <c r="G13" s="10">
        <v>44097</v>
      </c>
      <c r="H13" s="5">
        <v>1</v>
      </c>
      <c r="I13" s="11"/>
      <c r="J13" s="11"/>
      <c r="K13" s="12">
        <v>0.25</v>
      </c>
      <c r="L13" s="12">
        <v>70.212999999999994</v>
      </c>
      <c r="M13" t="s">
        <v>32</v>
      </c>
      <c r="N13" s="14">
        <f t="shared" si="0"/>
        <v>20</v>
      </c>
      <c r="O13" s="13" cm="1">
        <f t="array" ref="O13">INDEX(TechRate,MATCH(H13,TechNum,0))</f>
        <v>80</v>
      </c>
      <c r="P13" s="15">
        <f t="shared" si="1"/>
        <v>20</v>
      </c>
      <c r="Q13" s="15">
        <f t="shared" si="2"/>
        <v>20</v>
      </c>
      <c r="R13" s="15">
        <f t="shared" si="3"/>
        <v>70.212999999999994</v>
      </c>
      <c r="S13" s="15">
        <f t="shared" si="4"/>
        <v>90.212999999999994</v>
      </c>
      <c r="T13" s="15">
        <f t="shared" si="5"/>
        <v>90.212999999999994</v>
      </c>
      <c r="U13" s="13" t="str">
        <f t="shared" si="6"/>
        <v>Thu</v>
      </c>
      <c r="V13" s="13" t="str">
        <f t="shared" si="7"/>
        <v>Wed</v>
      </c>
    </row>
    <row r="14" spans="1:22" x14ac:dyDescent="0.25">
      <c r="A14" t="s">
        <v>74</v>
      </c>
      <c r="B14" t="s">
        <v>53</v>
      </c>
      <c r="C14" t="s">
        <v>24</v>
      </c>
      <c r="D14" t="s">
        <v>27</v>
      </c>
      <c r="F14" s="10">
        <v>44078</v>
      </c>
      <c r="G14" s="10">
        <v>44104</v>
      </c>
      <c r="H14" s="5">
        <v>1</v>
      </c>
      <c r="I14" s="11"/>
      <c r="J14" s="11"/>
      <c r="K14" s="12">
        <v>0.5</v>
      </c>
      <c r="L14" s="12">
        <v>150</v>
      </c>
      <c r="M14" t="s">
        <v>34</v>
      </c>
      <c r="N14" s="14">
        <f t="shared" si="0"/>
        <v>26</v>
      </c>
      <c r="O14" s="13" cm="1">
        <f t="array" ref="O14">INDEX(TechRate,MATCH(H14,TechNum,0))</f>
        <v>80</v>
      </c>
      <c r="P14" s="15">
        <f t="shared" si="1"/>
        <v>40</v>
      </c>
      <c r="Q14" s="15">
        <f t="shared" si="2"/>
        <v>40</v>
      </c>
      <c r="R14" s="15">
        <f t="shared" si="3"/>
        <v>150</v>
      </c>
      <c r="S14" s="15">
        <f t="shared" si="4"/>
        <v>190</v>
      </c>
      <c r="T14" s="15">
        <f t="shared" si="5"/>
        <v>190</v>
      </c>
      <c r="U14" s="13" t="str">
        <f t="shared" si="6"/>
        <v>Fri</v>
      </c>
      <c r="V14" s="13" t="str">
        <f t="shared" si="7"/>
        <v>Wed</v>
      </c>
    </row>
    <row r="15" spans="1:22" x14ac:dyDescent="0.25">
      <c r="A15" t="s">
        <v>75</v>
      </c>
      <c r="B15" t="s">
        <v>49</v>
      </c>
      <c r="C15" t="s">
        <v>21</v>
      </c>
      <c r="D15" t="s">
        <v>27</v>
      </c>
      <c r="F15" s="10">
        <v>44078</v>
      </c>
      <c r="G15" s="10">
        <v>44128</v>
      </c>
      <c r="H15" s="5">
        <v>2</v>
      </c>
      <c r="I15" s="11"/>
      <c r="J15" s="11"/>
      <c r="K15" s="12">
        <v>1.5</v>
      </c>
      <c r="L15" s="12">
        <v>275</v>
      </c>
      <c r="M15" t="s">
        <v>33</v>
      </c>
      <c r="N15" s="14">
        <f t="shared" ref="N15:N78" si="8">IF(G15="","",G15-F15)</f>
        <v>50</v>
      </c>
      <c r="O15" s="13" cm="1">
        <f t="array" ref="O15">INDEX(TechRate,MATCH(H15,TechNum,0))</f>
        <v>140</v>
      </c>
      <c r="P15" s="15">
        <f t="shared" ref="P15:P78" si="9">O15*K15</f>
        <v>210</v>
      </c>
      <c r="Q15" s="15">
        <f t="shared" ref="Q15:Q78" si="10">IF(I15="Yes",0,P15)</f>
        <v>210</v>
      </c>
      <c r="R15" s="15">
        <f t="shared" ref="R15:R78" si="11">IF(J15="Yes",0,L15)</f>
        <v>275</v>
      </c>
      <c r="S15" s="15">
        <f t="shared" ref="S15:S78" si="12">SUM(L15,P15)</f>
        <v>485</v>
      </c>
      <c r="T15" s="15">
        <f t="shared" ref="T15:T78" si="13">SUM(Q15,R15)</f>
        <v>485</v>
      </c>
      <c r="U15" s="13" t="str">
        <f t="shared" ref="U15:U78" si="14">TEXT(F15,"ddd")</f>
        <v>Fri</v>
      </c>
      <c r="V15" s="13" t="str">
        <f t="shared" ref="V15:V78" si="15">TEXT(G15,"ddd")</f>
        <v>Sat</v>
      </c>
    </row>
    <row r="16" spans="1:22" x14ac:dyDescent="0.25">
      <c r="A16" t="s">
        <v>76</v>
      </c>
      <c r="B16" t="s">
        <v>50</v>
      </c>
      <c r="C16" t="s">
        <v>23</v>
      </c>
      <c r="D16" t="s">
        <v>28</v>
      </c>
      <c r="E16" t="s">
        <v>18</v>
      </c>
      <c r="F16" s="10">
        <v>44078</v>
      </c>
      <c r="G16" s="10">
        <v>44145</v>
      </c>
      <c r="H16" s="5">
        <v>1</v>
      </c>
      <c r="I16" s="11"/>
      <c r="J16" s="11"/>
      <c r="K16" s="12">
        <v>0.75</v>
      </c>
      <c r="L16" s="12">
        <v>938</v>
      </c>
      <c r="M16" t="s">
        <v>33</v>
      </c>
      <c r="N16" s="14">
        <f t="shared" si="8"/>
        <v>67</v>
      </c>
      <c r="O16" s="13" cm="1">
        <f t="array" ref="O16">INDEX(TechRate,MATCH(H16,TechNum,0))</f>
        <v>80</v>
      </c>
      <c r="P16" s="15">
        <f t="shared" si="9"/>
        <v>60</v>
      </c>
      <c r="Q16" s="15">
        <f t="shared" si="10"/>
        <v>60</v>
      </c>
      <c r="R16" s="15">
        <f t="shared" si="11"/>
        <v>938</v>
      </c>
      <c r="S16" s="15">
        <f t="shared" si="12"/>
        <v>998</v>
      </c>
      <c r="T16" s="15">
        <f t="shared" si="13"/>
        <v>998</v>
      </c>
      <c r="U16" s="13" t="str">
        <f t="shared" si="14"/>
        <v>Fri</v>
      </c>
      <c r="V16" s="13" t="str">
        <f t="shared" si="15"/>
        <v>Tue</v>
      </c>
    </row>
    <row r="17" spans="1:22" x14ac:dyDescent="0.25">
      <c r="A17" t="s">
        <v>77</v>
      </c>
      <c r="B17" t="s">
        <v>52</v>
      </c>
      <c r="C17" t="s">
        <v>58</v>
      </c>
      <c r="D17" t="s">
        <v>27</v>
      </c>
      <c r="F17" s="10">
        <v>44079</v>
      </c>
      <c r="G17" s="10">
        <v>44095</v>
      </c>
      <c r="H17" s="5">
        <v>1</v>
      </c>
      <c r="I17" s="11"/>
      <c r="J17" s="11"/>
      <c r="K17" s="12">
        <v>0.25</v>
      </c>
      <c r="L17" s="12">
        <v>61.249699999999997</v>
      </c>
      <c r="M17" t="s">
        <v>32</v>
      </c>
      <c r="N17" s="14">
        <f t="shared" si="8"/>
        <v>16</v>
      </c>
      <c r="O17" s="13" cm="1">
        <f t="array" ref="O17">INDEX(TechRate,MATCH(H17,TechNum,0))</f>
        <v>80</v>
      </c>
      <c r="P17" s="15">
        <f t="shared" si="9"/>
        <v>20</v>
      </c>
      <c r="Q17" s="15">
        <f t="shared" si="10"/>
        <v>20</v>
      </c>
      <c r="R17" s="15">
        <f t="shared" si="11"/>
        <v>61.249699999999997</v>
      </c>
      <c r="S17" s="15">
        <f t="shared" si="12"/>
        <v>81.24969999999999</v>
      </c>
      <c r="T17" s="15">
        <f t="shared" si="13"/>
        <v>81.24969999999999</v>
      </c>
      <c r="U17" s="13" t="str">
        <f t="shared" si="14"/>
        <v>Sat</v>
      </c>
      <c r="V17" s="13" t="str">
        <f t="shared" si="15"/>
        <v>Mon</v>
      </c>
    </row>
    <row r="18" spans="1:22" x14ac:dyDescent="0.25">
      <c r="A18" t="s">
        <v>78</v>
      </c>
      <c r="B18" t="s">
        <v>53</v>
      </c>
      <c r="C18" t="s">
        <v>24</v>
      </c>
      <c r="D18" t="s">
        <v>27</v>
      </c>
      <c r="F18" s="10">
        <v>44079</v>
      </c>
      <c r="G18" s="10">
        <v>44096</v>
      </c>
      <c r="H18" s="5">
        <v>1</v>
      </c>
      <c r="I18" s="11"/>
      <c r="J18" s="11"/>
      <c r="K18" s="12">
        <v>1.5</v>
      </c>
      <c r="L18" s="12">
        <v>48</v>
      </c>
      <c r="M18" t="s">
        <v>33</v>
      </c>
      <c r="N18" s="14">
        <f t="shared" si="8"/>
        <v>17</v>
      </c>
      <c r="O18" s="13" cm="1">
        <f t="array" ref="O18">INDEX(TechRate,MATCH(H18,TechNum,0))</f>
        <v>80</v>
      </c>
      <c r="P18" s="15">
        <f t="shared" si="9"/>
        <v>120</v>
      </c>
      <c r="Q18" s="15">
        <f t="shared" si="10"/>
        <v>120</v>
      </c>
      <c r="R18" s="15">
        <f t="shared" si="11"/>
        <v>48</v>
      </c>
      <c r="S18" s="15">
        <f t="shared" si="12"/>
        <v>168</v>
      </c>
      <c r="T18" s="15">
        <f t="shared" si="13"/>
        <v>168</v>
      </c>
      <c r="U18" s="13" t="str">
        <f t="shared" si="14"/>
        <v>Sat</v>
      </c>
      <c r="V18" s="13" t="str">
        <f t="shared" si="15"/>
        <v>Tue</v>
      </c>
    </row>
    <row r="19" spans="1:22" x14ac:dyDescent="0.25">
      <c r="A19" t="s">
        <v>79</v>
      </c>
      <c r="B19" t="s">
        <v>50</v>
      </c>
      <c r="C19" t="s">
        <v>24</v>
      </c>
      <c r="D19" t="s">
        <v>27</v>
      </c>
      <c r="F19" s="10">
        <v>44081</v>
      </c>
      <c r="G19" s="10">
        <v>44084</v>
      </c>
      <c r="H19" s="5">
        <v>2</v>
      </c>
      <c r="I19" s="11"/>
      <c r="J19" s="11"/>
      <c r="K19" s="12">
        <v>0.25</v>
      </c>
      <c r="L19" s="12">
        <v>204.28399999999999</v>
      </c>
      <c r="M19" t="s">
        <v>32</v>
      </c>
      <c r="N19" s="14">
        <f t="shared" si="8"/>
        <v>3</v>
      </c>
      <c r="O19" s="13" cm="1">
        <f t="array" ref="O19">INDEX(TechRate,MATCH(H19,TechNum,0))</f>
        <v>140</v>
      </c>
      <c r="P19" s="15">
        <f t="shared" si="9"/>
        <v>35</v>
      </c>
      <c r="Q19" s="15">
        <f t="shared" si="10"/>
        <v>35</v>
      </c>
      <c r="R19" s="15">
        <f t="shared" si="11"/>
        <v>204.28399999999999</v>
      </c>
      <c r="S19" s="15">
        <f t="shared" si="12"/>
        <v>239.28399999999999</v>
      </c>
      <c r="T19" s="15">
        <f t="shared" si="13"/>
        <v>239.28399999999999</v>
      </c>
      <c r="U19" s="13" t="str">
        <f t="shared" si="14"/>
        <v>Mon</v>
      </c>
      <c r="V19" s="13" t="str">
        <f t="shared" si="15"/>
        <v>Thu</v>
      </c>
    </row>
    <row r="20" spans="1:22" x14ac:dyDescent="0.25">
      <c r="A20" t="s">
        <v>80</v>
      </c>
      <c r="B20" t="s">
        <v>50</v>
      </c>
      <c r="C20" t="s">
        <v>59</v>
      </c>
      <c r="D20" t="s">
        <v>28</v>
      </c>
      <c r="F20" s="10">
        <v>44082</v>
      </c>
      <c r="G20" s="10">
        <v>44089</v>
      </c>
      <c r="H20" s="5">
        <v>2</v>
      </c>
      <c r="I20" s="11"/>
      <c r="J20" s="11"/>
      <c r="K20" s="12">
        <v>0.5</v>
      </c>
      <c r="L20" s="12">
        <v>240</v>
      </c>
      <c r="M20" t="s">
        <v>32</v>
      </c>
      <c r="N20" s="14">
        <f t="shared" si="8"/>
        <v>7</v>
      </c>
      <c r="O20" s="13" cm="1">
        <f t="array" ref="O20">INDEX(TechRate,MATCH(H20,TechNum,0))</f>
        <v>140</v>
      </c>
      <c r="P20" s="15">
        <f t="shared" si="9"/>
        <v>70</v>
      </c>
      <c r="Q20" s="15">
        <f t="shared" si="10"/>
        <v>70</v>
      </c>
      <c r="R20" s="15">
        <f t="shared" si="11"/>
        <v>240</v>
      </c>
      <c r="S20" s="15">
        <f t="shared" si="12"/>
        <v>310</v>
      </c>
      <c r="T20" s="15">
        <f t="shared" si="13"/>
        <v>310</v>
      </c>
      <c r="U20" s="13" t="str">
        <f t="shared" si="14"/>
        <v>Tue</v>
      </c>
      <c r="V20" s="13" t="str">
        <f t="shared" si="15"/>
        <v>Tue</v>
      </c>
    </row>
    <row r="21" spans="1:22" x14ac:dyDescent="0.25">
      <c r="A21" t="s">
        <v>81</v>
      </c>
      <c r="B21" t="s">
        <v>54</v>
      </c>
      <c r="C21" t="s">
        <v>23</v>
      </c>
      <c r="D21" t="s">
        <v>28</v>
      </c>
      <c r="F21" s="10">
        <v>44082</v>
      </c>
      <c r="G21" s="10">
        <v>44091</v>
      </c>
      <c r="H21" s="5">
        <v>2</v>
      </c>
      <c r="I21" s="11"/>
      <c r="J21" s="11"/>
      <c r="K21" s="12">
        <v>0.5</v>
      </c>
      <c r="L21" s="12">
        <v>120</v>
      </c>
      <c r="M21" t="s">
        <v>32</v>
      </c>
      <c r="N21" s="14">
        <f t="shared" si="8"/>
        <v>9</v>
      </c>
      <c r="O21" s="13" cm="1">
        <f t="array" ref="O21">INDEX(TechRate,MATCH(H21,TechNum,0))</f>
        <v>140</v>
      </c>
      <c r="P21" s="15">
        <f t="shared" si="9"/>
        <v>70</v>
      </c>
      <c r="Q21" s="15">
        <f t="shared" si="10"/>
        <v>70</v>
      </c>
      <c r="R21" s="15">
        <f t="shared" si="11"/>
        <v>120</v>
      </c>
      <c r="S21" s="15">
        <f t="shared" si="12"/>
        <v>190</v>
      </c>
      <c r="T21" s="15">
        <f t="shared" si="13"/>
        <v>190</v>
      </c>
      <c r="U21" s="13" t="str">
        <f t="shared" si="14"/>
        <v>Tue</v>
      </c>
      <c r="V21" s="13" t="str">
        <f t="shared" si="15"/>
        <v>Thu</v>
      </c>
    </row>
    <row r="22" spans="1:22" x14ac:dyDescent="0.25">
      <c r="A22" t="s">
        <v>82</v>
      </c>
      <c r="B22" t="s">
        <v>49</v>
      </c>
      <c r="C22" t="s">
        <v>59</v>
      </c>
      <c r="D22" t="s">
        <v>17</v>
      </c>
      <c r="F22" s="10">
        <v>44082</v>
      </c>
      <c r="G22" s="10">
        <v>44095</v>
      </c>
      <c r="H22" s="5">
        <v>1</v>
      </c>
      <c r="I22" s="11"/>
      <c r="J22" s="11"/>
      <c r="K22" s="12">
        <v>1.75</v>
      </c>
      <c r="L22" s="12">
        <v>475</v>
      </c>
      <c r="M22" t="s">
        <v>32</v>
      </c>
      <c r="N22" s="14">
        <f t="shared" si="8"/>
        <v>13</v>
      </c>
      <c r="O22" s="13" cm="1">
        <f t="array" ref="O22">INDEX(TechRate,MATCH(H22,TechNum,0))</f>
        <v>80</v>
      </c>
      <c r="P22" s="15">
        <f t="shared" si="9"/>
        <v>140</v>
      </c>
      <c r="Q22" s="15">
        <f t="shared" si="10"/>
        <v>140</v>
      </c>
      <c r="R22" s="15">
        <f t="shared" si="11"/>
        <v>475</v>
      </c>
      <c r="S22" s="15">
        <f t="shared" si="12"/>
        <v>615</v>
      </c>
      <c r="T22" s="15">
        <f t="shared" si="13"/>
        <v>615</v>
      </c>
      <c r="U22" s="13" t="str">
        <f t="shared" si="14"/>
        <v>Tue</v>
      </c>
      <c r="V22" s="13" t="str">
        <f t="shared" si="15"/>
        <v>Mon</v>
      </c>
    </row>
    <row r="23" spans="1:22" x14ac:dyDescent="0.25">
      <c r="A23" t="s">
        <v>83</v>
      </c>
      <c r="B23" t="s">
        <v>54</v>
      </c>
      <c r="C23" t="s">
        <v>23</v>
      </c>
      <c r="D23" t="s">
        <v>28</v>
      </c>
      <c r="F23" s="10">
        <v>44082</v>
      </c>
      <c r="G23" s="10">
        <v>44096</v>
      </c>
      <c r="H23" s="5">
        <v>1</v>
      </c>
      <c r="I23" s="11"/>
      <c r="J23" s="11"/>
      <c r="K23" s="12">
        <v>1.75</v>
      </c>
      <c r="L23" s="12">
        <v>341</v>
      </c>
      <c r="M23" t="s">
        <v>33</v>
      </c>
      <c r="N23" s="14">
        <f t="shared" si="8"/>
        <v>14</v>
      </c>
      <c r="O23" s="13" cm="1">
        <f t="array" ref="O23">INDEX(TechRate,MATCH(H23,TechNum,0))</f>
        <v>80</v>
      </c>
      <c r="P23" s="15">
        <f t="shared" si="9"/>
        <v>140</v>
      </c>
      <c r="Q23" s="15">
        <f t="shared" si="10"/>
        <v>140</v>
      </c>
      <c r="R23" s="15">
        <f t="shared" si="11"/>
        <v>341</v>
      </c>
      <c r="S23" s="15">
        <f t="shared" si="12"/>
        <v>481</v>
      </c>
      <c r="T23" s="15">
        <f t="shared" si="13"/>
        <v>481</v>
      </c>
      <c r="U23" s="13" t="str">
        <f t="shared" si="14"/>
        <v>Tue</v>
      </c>
      <c r="V23" s="13" t="str">
        <f t="shared" si="15"/>
        <v>Tue</v>
      </c>
    </row>
    <row r="24" spans="1:22" x14ac:dyDescent="0.25">
      <c r="A24" t="s">
        <v>84</v>
      </c>
      <c r="B24" t="s">
        <v>50</v>
      </c>
      <c r="C24" t="s">
        <v>23</v>
      </c>
      <c r="D24" t="s">
        <v>27</v>
      </c>
      <c r="F24" s="10">
        <v>44082</v>
      </c>
      <c r="G24" s="10">
        <v>44132</v>
      </c>
      <c r="H24" s="5">
        <v>1</v>
      </c>
      <c r="I24" s="11"/>
      <c r="J24" s="11"/>
      <c r="K24" s="12">
        <v>0.75</v>
      </c>
      <c r="L24" s="12">
        <v>61.180599999999998</v>
      </c>
      <c r="M24" t="s">
        <v>33</v>
      </c>
      <c r="N24" s="14">
        <f t="shared" si="8"/>
        <v>50</v>
      </c>
      <c r="O24" s="13" cm="1">
        <f t="array" ref="O24">INDEX(TechRate,MATCH(H24,TechNum,0))</f>
        <v>80</v>
      </c>
      <c r="P24" s="15">
        <f t="shared" si="9"/>
        <v>60</v>
      </c>
      <c r="Q24" s="15">
        <f t="shared" si="10"/>
        <v>60</v>
      </c>
      <c r="R24" s="15">
        <f t="shared" si="11"/>
        <v>61.180599999999998</v>
      </c>
      <c r="S24" s="15">
        <f t="shared" si="12"/>
        <v>121.1806</v>
      </c>
      <c r="T24" s="15">
        <f t="shared" si="13"/>
        <v>121.1806</v>
      </c>
      <c r="U24" s="13" t="str">
        <f t="shared" si="14"/>
        <v>Tue</v>
      </c>
      <c r="V24" s="13" t="str">
        <f t="shared" si="15"/>
        <v>Wed</v>
      </c>
    </row>
    <row r="25" spans="1:22" x14ac:dyDescent="0.25">
      <c r="A25" t="s">
        <v>85</v>
      </c>
      <c r="B25" t="s">
        <v>52</v>
      </c>
      <c r="C25" t="s">
        <v>58</v>
      </c>
      <c r="D25" t="s">
        <v>28</v>
      </c>
      <c r="F25" s="10">
        <v>44082</v>
      </c>
      <c r="G25" s="10">
        <v>44152</v>
      </c>
      <c r="H25" s="5">
        <v>1</v>
      </c>
      <c r="I25" s="11"/>
      <c r="J25" s="11"/>
      <c r="K25" s="12">
        <v>0.5</v>
      </c>
      <c r="L25" s="12">
        <v>155.3931</v>
      </c>
      <c r="M25" t="s">
        <v>32</v>
      </c>
      <c r="N25" s="14">
        <f t="shared" si="8"/>
        <v>70</v>
      </c>
      <c r="O25" s="13" cm="1">
        <f t="array" ref="O25">INDEX(TechRate,MATCH(H25,TechNum,0))</f>
        <v>80</v>
      </c>
      <c r="P25" s="15">
        <f t="shared" si="9"/>
        <v>40</v>
      </c>
      <c r="Q25" s="15">
        <f t="shared" si="10"/>
        <v>40</v>
      </c>
      <c r="R25" s="15">
        <f t="shared" si="11"/>
        <v>155.3931</v>
      </c>
      <c r="S25" s="15">
        <f t="shared" si="12"/>
        <v>195.3931</v>
      </c>
      <c r="T25" s="15">
        <f t="shared" si="13"/>
        <v>195.3931</v>
      </c>
      <c r="U25" s="13" t="str">
        <f t="shared" si="14"/>
        <v>Tue</v>
      </c>
      <c r="V25" s="13" t="str">
        <f t="shared" si="15"/>
        <v>Tue</v>
      </c>
    </row>
    <row r="26" spans="1:22" x14ac:dyDescent="0.25">
      <c r="A26" t="s">
        <v>86</v>
      </c>
      <c r="B26" t="s">
        <v>50</v>
      </c>
      <c r="C26" t="s">
        <v>21</v>
      </c>
      <c r="D26" t="s">
        <v>28</v>
      </c>
      <c r="E26" t="s">
        <v>18</v>
      </c>
      <c r="F26" s="10">
        <v>44083</v>
      </c>
      <c r="G26" s="10">
        <v>44098</v>
      </c>
      <c r="H26" s="5">
        <v>2</v>
      </c>
      <c r="I26" s="11"/>
      <c r="J26" s="11"/>
      <c r="K26" s="12">
        <v>0.5</v>
      </c>
      <c r="L26" s="12">
        <v>204.28399999999999</v>
      </c>
      <c r="M26" t="s">
        <v>33</v>
      </c>
      <c r="N26" s="14">
        <f t="shared" si="8"/>
        <v>15</v>
      </c>
      <c r="O26" s="13" cm="1">
        <f t="array" ref="O26">INDEX(TechRate,MATCH(H26,TechNum,0))</f>
        <v>140</v>
      </c>
      <c r="P26" s="15">
        <f t="shared" si="9"/>
        <v>70</v>
      </c>
      <c r="Q26" s="15">
        <f t="shared" si="10"/>
        <v>70</v>
      </c>
      <c r="R26" s="15">
        <f t="shared" si="11"/>
        <v>204.28399999999999</v>
      </c>
      <c r="S26" s="15">
        <f t="shared" si="12"/>
        <v>274.28399999999999</v>
      </c>
      <c r="T26" s="15">
        <f t="shared" si="13"/>
        <v>274.28399999999999</v>
      </c>
      <c r="U26" s="13" t="str">
        <f t="shared" si="14"/>
        <v>Wed</v>
      </c>
      <c r="V26" s="13" t="str">
        <f t="shared" si="15"/>
        <v>Thu</v>
      </c>
    </row>
    <row r="27" spans="1:22" x14ac:dyDescent="0.25">
      <c r="A27" t="s">
        <v>87</v>
      </c>
      <c r="B27" t="s">
        <v>52</v>
      </c>
      <c r="C27" t="s">
        <v>58</v>
      </c>
      <c r="D27" t="s">
        <v>27</v>
      </c>
      <c r="F27" s="10">
        <v>44083</v>
      </c>
      <c r="G27" s="10">
        <v>44103</v>
      </c>
      <c r="H27" s="5">
        <v>1</v>
      </c>
      <c r="I27" s="11"/>
      <c r="J27" s="11"/>
      <c r="K27" s="12">
        <v>0.5</v>
      </c>
      <c r="L27" s="12">
        <v>37.917400000000001</v>
      </c>
      <c r="M27" t="s">
        <v>32</v>
      </c>
      <c r="N27" s="14">
        <f t="shared" si="8"/>
        <v>20</v>
      </c>
      <c r="O27" s="13" cm="1">
        <f t="array" ref="O27">INDEX(TechRate,MATCH(H27,TechNum,0))</f>
        <v>80</v>
      </c>
      <c r="P27" s="15">
        <f t="shared" si="9"/>
        <v>40</v>
      </c>
      <c r="Q27" s="15">
        <f t="shared" si="10"/>
        <v>40</v>
      </c>
      <c r="R27" s="15">
        <f t="shared" si="11"/>
        <v>37.917400000000001</v>
      </c>
      <c r="S27" s="15">
        <f t="shared" si="12"/>
        <v>77.917400000000001</v>
      </c>
      <c r="T27" s="15">
        <f t="shared" si="13"/>
        <v>77.917400000000001</v>
      </c>
      <c r="U27" s="13" t="str">
        <f t="shared" si="14"/>
        <v>Wed</v>
      </c>
      <c r="V27" s="13" t="str">
        <f t="shared" si="15"/>
        <v>Tue</v>
      </c>
    </row>
    <row r="28" spans="1:22" x14ac:dyDescent="0.25">
      <c r="A28" t="s">
        <v>88</v>
      </c>
      <c r="B28" t="s">
        <v>50</v>
      </c>
      <c r="C28" t="s">
        <v>24</v>
      </c>
      <c r="D28" t="s">
        <v>26</v>
      </c>
      <c r="E28" t="s">
        <v>18</v>
      </c>
      <c r="F28" s="10">
        <v>44083</v>
      </c>
      <c r="G28" s="10">
        <v>44103</v>
      </c>
      <c r="H28" s="5">
        <v>1</v>
      </c>
      <c r="I28" s="11"/>
      <c r="J28" s="11"/>
      <c r="K28" s="12">
        <v>0.25</v>
      </c>
      <c r="L28" s="12">
        <v>88.405699999999996</v>
      </c>
      <c r="M28" t="s">
        <v>32</v>
      </c>
      <c r="N28" s="14">
        <f t="shared" si="8"/>
        <v>20</v>
      </c>
      <c r="O28" s="13" cm="1">
        <f t="array" ref="O28">INDEX(TechRate,MATCH(H28,TechNum,0))</f>
        <v>80</v>
      </c>
      <c r="P28" s="15">
        <f t="shared" si="9"/>
        <v>20</v>
      </c>
      <c r="Q28" s="15">
        <f t="shared" si="10"/>
        <v>20</v>
      </c>
      <c r="R28" s="15">
        <f t="shared" si="11"/>
        <v>88.405699999999996</v>
      </c>
      <c r="S28" s="15">
        <f t="shared" si="12"/>
        <v>108.4057</v>
      </c>
      <c r="T28" s="15">
        <f t="shared" si="13"/>
        <v>108.4057</v>
      </c>
      <c r="U28" s="13" t="str">
        <f t="shared" si="14"/>
        <v>Wed</v>
      </c>
      <c r="V28" s="13" t="str">
        <f t="shared" si="15"/>
        <v>Tue</v>
      </c>
    </row>
    <row r="29" spans="1:22" x14ac:dyDescent="0.25">
      <c r="A29" t="s">
        <v>89</v>
      </c>
      <c r="B29" t="s">
        <v>52</v>
      </c>
      <c r="C29" t="s">
        <v>58</v>
      </c>
      <c r="D29" t="s">
        <v>26</v>
      </c>
      <c r="F29" s="10">
        <v>44083</v>
      </c>
      <c r="G29" s="10">
        <v>44103</v>
      </c>
      <c r="H29" s="5">
        <v>1</v>
      </c>
      <c r="I29" s="11"/>
      <c r="J29" s="11"/>
      <c r="K29" s="12">
        <v>0.25</v>
      </c>
      <c r="L29" s="12">
        <v>202.28639999999999</v>
      </c>
      <c r="M29" t="s">
        <v>32</v>
      </c>
      <c r="N29" s="14">
        <f t="shared" si="8"/>
        <v>20</v>
      </c>
      <c r="O29" s="13" cm="1">
        <f t="array" ref="O29">INDEX(TechRate,MATCH(H29,TechNum,0))</f>
        <v>80</v>
      </c>
      <c r="P29" s="15">
        <f t="shared" si="9"/>
        <v>20</v>
      </c>
      <c r="Q29" s="15">
        <f t="shared" si="10"/>
        <v>20</v>
      </c>
      <c r="R29" s="15">
        <f t="shared" si="11"/>
        <v>202.28639999999999</v>
      </c>
      <c r="S29" s="15">
        <f t="shared" si="12"/>
        <v>222.28639999999999</v>
      </c>
      <c r="T29" s="15">
        <f t="shared" si="13"/>
        <v>222.28639999999999</v>
      </c>
      <c r="U29" s="13" t="str">
        <f t="shared" si="14"/>
        <v>Wed</v>
      </c>
      <c r="V29" s="13" t="str">
        <f t="shared" si="15"/>
        <v>Tue</v>
      </c>
    </row>
    <row r="30" spans="1:22" x14ac:dyDescent="0.25">
      <c r="A30" t="s">
        <v>90</v>
      </c>
      <c r="B30" t="s">
        <v>53</v>
      </c>
      <c r="C30" t="s">
        <v>23</v>
      </c>
      <c r="D30" t="s">
        <v>27</v>
      </c>
      <c r="F30" s="10">
        <v>44084</v>
      </c>
      <c r="G30" s="10">
        <v>44102</v>
      </c>
      <c r="H30" s="5">
        <v>1</v>
      </c>
      <c r="I30" s="11"/>
      <c r="J30" s="11"/>
      <c r="K30" s="12">
        <v>0.5</v>
      </c>
      <c r="L30" s="12">
        <v>120</v>
      </c>
      <c r="M30" t="s">
        <v>34</v>
      </c>
      <c r="N30" s="14">
        <f t="shared" si="8"/>
        <v>18</v>
      </c>
      <c r="O30" s="13" cm="1">
        <f t="array" ref="O30">INDEX(TechRate,MATCH(H30,TechNum,0))</f>
        <v>80</v>
      </c>
      <c r="P30" s="15">
        <f t="shared" si="9"/>
        <v>40</v>
      </c>
      <c r="Q30" s="15">
        <f t="shared" si="10"/>
        <v>40</v>
      </c>
      <c r="R30" s="15">
        <f t="shared" si="11"/>
        <v>120</v>
      </c>
      <c r="S30" s="15">
        <f t="shared" si="12"/>
        <v>160</v>
      </c>
      <c r="T30" s="15">
        <f t="shared" si="13"/>
        <v>160</v>
      </c>
      <c r="U30" s="13" t="str">
        <f t="shared" si="14"/>
        <v>Thu</v>
      </c>
      <c r="V30" s="13" t="str">
        <f t="shared" si="15"/>
        <v>Mon</v>
      </c>
    </row>
    <row r="31" spans="1:22" x14ac:dyDescent="0.25">
      <c r="A31" t="s">
        <v>91</v>
      </c>
      <c r="B31" t="s">
        <v>50</v>
      </c>
      <c r="C31" t="s">
        <v>21</v>
      </c>
      <c r="D31" t="s">
        <v>26</v>
      </c>
      <c r="F31" s="10">
        <v>44085</v>
      </c>
      <c r="G31" s="10">
        <v>44088</v>
      </c>
      <c r="H31" s="5">
        <v>1</v>
      </c>
      <c r="I31" s="11"/>
      <c r="J31" s="11"/>
      <c r="K31" s="12">
        <v>0.25</v>
      </c>
      <c r="L31" s="12">
        <v>120</v>
      </c>
      <c r="M31" t="s">
        <v>32</v>
      </c>
      <c r="N31" s="14">
        <f t="shared" si="8"/>
        <v>3</v>
      </c>
      <c r="O31" s="13" cm="1">
        <f t="array" ref="O31">INDEX(TechRate,MATCH(H31,TechNum,0))</f>
        <v>80</v>
      </c>
      <c r="P31" s="15">
        <f t="shared" si="9"/>
        <v>20</v>
      </c>
      <c r="Q31" s="15">
        <f t="shared" si="10"/>
        <v>20</v>
      </c>
      <c r="R31" s="15">
        <f t="shared" si="11"/>
        <v>120</v>
      </c>
      <c r="S31" s="15">
        <f t="shared" si="12"/>
        <v>140</v>
      </c>
      <c r="T31" s="15">
        <f t="shared" si="13"/>
        <v>140</v>
      </c>
      <c r="U31" s="13" t="str">
        <f t="shared" si="14"/>
        <v>Fri</v>
      </c>
      <c r="V31" s="13" t="str">
        <f t="shared" si="15"/>
        <v>Mon</v>
      </c>
    </row>
    <row r="32" spans="1:22" x14ac:dyDescent="0.25">
      <c r="A32" t="s">
        <v>92</v>
      </c>
      <c r="B32" t="s">
        <v>57</v>
      </c>
      <c r="C32" t="s">
        <v>59</v>
      </c>
      <c r="D32" t="s">
        <v>28</v>
      </c>
      <c r="F32" s="10">
        <v>44085</v>
      </c>
      <c r="G32" s="10">
        <v>44089</v>
      </c>
      <c r="H32" s="5">
        <v>2</v>
      </c>
      <c r="I32" s="11"/>
      <c r="J32" s="11"/>
      <c r="K32" s="12">
        <v>0.5</v>
      </c>
      <c r="L32" s="12">
        <v>535.62480000000005</v>
      </c>
      <c r="M32" t="s">
        <v>33</v>
      </c>
      <c r="N32" s="14">
        <f t="shared" si="8"/>
        <v>4</v>
      </c>
      <c r="O32" s="13" cm="1">
        <f t="array" ref="O32">INDEX(TechRate,MATCH(H32,TechNum,0))</f>
        <v>140</v>
      </c>
      <c r="P32" s="15">
        <f t="shared" si="9"/>
        <v>70</v>
      </c>
      <c r="Q32" s="15">
        <f t="shared" si="10"/>
        <v>70</v>
      </c>
      <c r="R32" s="15">
        <f t="shared" si="11"/>
        <v>535.62480000000005</v>
      </c>
      <c r="S32" s="15">
        <f t="shared" si="12"/>
        <v>605.62480000000005</v>
      </c>
      <c r="T32" s="15">
        <f t="shared" si="13"/>
        <v>605.62480000000005</v>
      </c>
      <c r="U32" s="13" t="str">
        <f t="shared" si="14"/>
        <v>Fri</v>
      </c>
      <c r="V32" s="13" t="str">
        <f t="shared" si="15"/>
        <v>Tue</v>
      </c>
    </row>
    <row r="33" spans="1:22" x14ac:dyDescent="0.25">
      <c r="A33" t="s">
        <v>93</v>
      </c>
      <c r="B33" t="s">
        <v>50</v>
      </c>
      <c r="C33" t="s">
        <v>23</v>
      </c>
      <c r="D33" t="s">
        <v>27</v>
      </c>
      <c r="F33" s="10">
        <v>44085</v>
      </c>
      <c r="G33" s="10">
        <v>44097</v>
      </c>
      <c r="H33" s="5">
        <v>2</v>
      </c>
      <c r="I33" s="11"/>
      <c r="J33" s="11"/>
      <c r="K33" s="12">
        <v>0.25</v>
      </c>
      <c r="L33" s="12">
        <v>24.63</v>
      </c>
      <c r="M33" t="s">
        <v>32</v>
      </c>
      <c r="N33" s="14">
        <f t="shared" si="8"/>
        <v>12</v>
      </c>
      <c r="O33" s="13" cm="1">
        <f t="array" ref="O33">INDEX(TechRate,MATCH(H33,TechNum,0))</f>
        <v>140</v>
      </c>
      <c r="P33" s="15">
        <f t="shared" si="9"/>
        <v>35</v>
      </c>
      <c r="Q33" s="15">
        <f t="shared" si="10"/>
        <v>35</v>
      </c>
      <c r="R33" s="15">
        <f t="shared" si="11"/>
        <v>24.63</v>
      </c>
      <c r="S33" s="15">
        <f t="shared" si="12"/>
        <v>59.629999999999995</v>
      </c>
      <c r="T33" s="15">
        <f t="shared" si="13"/>
        <v>59.629999999999995</v>
      </c>
      <c r="U33" s="13" t="str">
        <f t="shared" si="14"/>
        <v>Fri</v>
      </c>
      <c r="V33" s="13" t="str">
        <f t="shared" si="15"/>
        <v>Wed</v>
      </c>
    </row>
    <row r="34" spans="1:22" x14ac:dyDescent="0.25">
      <c r="A34" t="s">
        <v>94</v>
      </c>
      <c r="B34" t="s">
        <v>50</v>
      </c>
      <c r="C34" t="s">
        <v>23</v>
      </c>
      <c r="D34" t="s">
        <v>28</v>
      </c>
      <c r="F34" s="10">
        <v>44085</v>
      </c>
      <c r="G34" s="10">
        <v>44100</v>
      </c>
      <c r="H34" s="5">
        <v>2</v>
      </c>
      <c r="I34" s="11"/>
      <c r="J34" s="11"/>
      <c r="K34" s="12">
        <v>0.5</v>
      </c>
      <c r="L34" s="12">
        <v>43.26</v>
      </c>
      <c r="M34" t="s">
        <v>32</v>
      </c>
      <c r="N34" s="14">
        <f t="shared" si="8"/>
        <v>15</v>
      </c>
      <c r="O34" s="13" cm="1">
        <f t="array" ref="O34">INDEX(TechRate,MATCH(H34,TechNum,0))</f>
        <v>140</v>
      </c>
      <c r="P34" s="15">
        <f t="shared" si="9"/>
        <v>70</v>
      </c>
      <c r="Q34" s="15">
        <f t="shared" si="10"/>
        <v>70</v>
      </c>
      <c r="R34" s="15">
        <f t="shared" si="11"/>
        <v>43.26</v>
      </c>
      <c r="S34" s="15">
        <f t="shared" si="12"/>
        <v>113.25999999999999</v>
      </c>
      <c r="T34" s="15">
        <f t="shared" si="13"/>
        <v>113.25999999999999</v>
      </c>
      <c r="U34" s="13" t="str">
        <f t="shared" si="14"/>
        <v>Fri</v>
      </c>
      <c r="V34" s="13" t="str">
        <f t="shared" si="15"/>
        <v>Sat</v>
      </c>
    </row>
    <row r="35" spans="1:22" x14ac:dyDescent="0.25">
      <c r="A35" t="s">
        <v>95</v>
      </c>
      <c r="B35" t="s">
        <v>53</v>
      </c>
      <c r="C35" t="s">
        <v>23</v>
      </c>
      <c r="D35" t="s">
        <v>27</v>
      </c>
      <c r="F35" s="10">
        <v>44085</v>
      </c>
      <c r="G35" s="10">
        <v>44110</v>
      </c>
      <c r="H35" s="5">
        <v>1</v>
      </c>
      <c r="I35" s="11"/>
      <c r="J35" s="11"/>
      <c r="K35" s="12">
        <v>0.25</v>
      </c>
      <c r="L35" s="12">
        <v>21.33</v>
      </c>
      <c r="M35" t="s">
        <v>32</v>
      </c>
      <c r="N35" s="14">
        <f t="shared" si="8"/>
        <v>25</v>
      </c>
      <c r="O35" s="13" cm="1">
        <f t="array" ref="O35">INDEX(TechRate,MATCH(H35,TechNum,0))</f>
        <v>80</v>
      </c>
      <c r="P35" s="15">
        <f t="shared" si="9"/>
        <v>20</v>
      </c>
      <c r="Q35" s="15">
        <f t="shared" si="10"/>
        <v>20</v>
      </c>
      <c r="R35" s="15">
        <f t="shared" si="11"/>
        <v>21.33</v>
      </c>
      <c r="S35" s="15">
        <f t="shared" si="12"/>
        <v>41.33</v>
      </c>
      <c r="T35" s="15">
        <f t="shared" si="13"/>
        <v>41.33</v>
      </c>
      <c r="U35" s="13" t="str">
        <f t="shared" si="14"/>
        <v>Fri</v>
      </c>
      <c r="V35" s="13" t="str">
        <f t="shared" si="15"/>
        <v>Tue</v>
      </c>
    </row>
    <row r="36" spans="1:22" x14ac:dyDescent="0.25">
      <c r="A36" t="s">
        <v>96</v>
      </c>
      <c r="B36" t="s">
        <v>53</v>
      </c>
      <c r="C36" t="s">
        <v>23</v>
      </c>
      <c r="D36" t="s">
        <v>28</v>
      </c>
      <c r="F36" s="10">
        <v>44086</v>
      </c>
      <c r="G36" s="10">
        <v>44102</v>
      </c>
      <c r="H36" s="5">
        <v>1</v>
      </c>
      <c r="I36" s="11"/>
      <c r="J36" s="11"/>
      <c r="K36" s="12">
        <v>1</v>
      </c>
      <c r="L36" s="12">
        <v>0.45600000000000002</v>
      </c>
      <c r="M36" t="s">
        <v>33</v>
      </c>
      <c r="N36" s="14">
        <f t="shared" si="8"/>
        <v>16</v>
      </c>
      <c r="O36" s="13" cm="1">
        <f t="array" ref="O36">INDEX(TechRate,MATCH(H36,TechNum,0))</f>
        <v>80</v>
      </c>
      <c r="P36" s="15">
        <f t="shared" si="9"/>
        <v>80</v>
      </c>
      <c r="Q36" s="15">
        <f t="shared" si="10"/>
        <v>80</v>
      </c>
      <c r="R36" s="15">
        <f t="shared" si="11"/>
        <v>0.45600000000000002</v>
      </c>
      <c r="S36" s="15">
        <f t="shared" si="12"/>
        <v>80.456000000000003</v>
      </c>
      <c r="T36" s="15">
        <f t="shared" si="13"/>
        <v>80.456000000000003</v>
      </c>
      <c r="U36" s="13" t="str">
        <f t="shared" si="14"/>
        <v>Sat</v>
      </c>
      <c r="V36" s="13" t="str">
        <f t="shared" si="15"/>
        <v>Mon</v>
      </c>
    </row>
    <row r="37" spans="1:22" x14ac:dyDescent="0.25">
      <c r="A37" t="s">
        <v>97</v>
      </c>
      <c r="B37" t="s">
        <v>50</v>
      </c>
      <c r="C37" t="s">
        <v>23</v>
      </c>
      <c r="D37" t="s">
        <v>27</v>
      </c>
      <c r="F37" s="10">
        <v>44088</v>
      </c>
      <c r="G37" s="10">
        <v>44098</v>
      </c>
      <c r="H37" s="5">
        <v>2</v>
      </c>
      <c r="I37" s="11"/>
      <c r="J37" s="11"/>
      <c r="K37" s="12">
        <v>0.25</v>
      </c>
      <c r="L37" s="12">
        <v>126.62309999999999</v>
      </c>
      <c r="M37" t="s">
        <v>33</v>
      </c>
      <c r="N37" s="14">
        <f t="shared" si="8"/>
        <v>10</v>
      </c>
      <c r="O37" s="13" cm="1">
        <f t="array" ref="O37">INDEX(TechRate,MATCH(H37,TechNum,0))</f>
        <v>140</v>
      </c>
      <c r="P37" s="15">
        <f t="shared" si="9"/>
        <v>35</v>
      </c>
      <c r="Q37" s="15">
        <f t="shared" si="10"/>
        <v>35</v>
      </c>
      <c r="R37" s="15">
        <f t="shared" si="11"/>
        <v>126.62309999999999</v>
      </c>
      <c r="S37" s="15">
        <f t="shared" si="12"/>
        <v>161.62309999999999</v>
      </c>
      <c r="T37" s="15">
        <f t="shared" si="13"/>
        <v>161.62309999999999</v>
      </c>
      <c r="U37" s="13" t="str">
        <f t="shared" si="14"/>
        <v>Mon</v>
      </c>
      <c r="V37" s="13" t="str">
        <f t="shared" si="15"/>
        <v>Thu</v>
      </c>
    </row>
    <row r="38" spans="1:22" x14ac:dyDescent="0.25">
      <c r="A38" t="s">
        <v>98</v>
      </c>
      <c r="B38" t="s">
        <v>53</v>
      </c>
      <c r="C38" t="s">
        <v>23</v>
      </c>
      <c r="D38" t="s">
        <v>28</v>
      </c>
      <c r="F38" s="10">
        <v>44088</v>
      </c>
      <c r="G38" s="10">
        <v>44102</v>
      </c>
      <c r="H38" s="5">
        <v>1</v>
      </c>
      <c r="I38" s="11"/>
      <c r="J38" s="11"/>
      <c r="K38" s="12">
        <v>1.5</v>
      </c>
      <c r="L38" s="12">
        <v>251.0033</v>
      </c>
      <c r="M38" t="s">
        <v>32</v>
      </c>
      <c r="N38" s="14">
        <f t="shared" si="8"/>
        <v>14</v>
      </c>
      <c r="O38" s="13" cm="1">
        <f t="array" ref="O38">INDEX(TechRate,MATCH(H38,TechNum,0))</f>
        <v>80</v>
      </c>
      <c r="P38" s="15">
        <f t="shared" si="9"/>
        <v>120</v>
      </c>
      <c r="Q38" s="15">
        <f t="shared" si="10"/>
        <v>120</v>
      </c>
      <c r="R38" s="15">
        <f t="shared" si="11"/>
        <v>251.0033</v>
      </c>
      <c r="S38" s="15">
        <f t="shared" si="12"/>
        <v>371.00329999999997</v>
      </c>
      <c r="T38" s="15">
        <f t="shared" si="13"/>
        <v>371.00329999999997</v>
      </c>
      <c r="U38" s="13" t="str">
        <f t="shared" si="14"/>
        <v>Mon</v>
      </c>
      <c r="V38" s="13" t="str">
        <f t="shared" si="15"/>
        <v>Mon</v>
      </c>
    </row>
    <row r="39" spans="1:22" x14ac:dyDescent="0.25">
      <c r="A39" t="s">
        <v>99</v>
      </c>
      <c r="B39" t="s">
        <v>54</v>
      </c>
      <c r="C39" t="s">
        <v>59</v>
      </c>
      <c r="D39" t="s">
        <v>27</v>
      </c>
      <c r="E39" t="s">
        <v>18</v>
      </c>
      <c r="F39" s="10">
        <v>44088</v>
      </c>
      <c r="G39" s="10">
        <v>44109</v>
      </c>
      <c r="H39" s="5">
        <v>1</v>
      </c>
      <c r="I39" s="11"/>
      <c r="J39" s="11"/>
      <c r="K39" s="12">
        <v>0.5</v>
      </c>
      <c r="L39" s="12">
        <v>395.28</v>
      </c>
      <c r="M39" t="s">
        <v>34</v>
      </c>
      <c r="N39" s="14">
        <f t="shared" si="8"/>
        <v>21</v>
      </c>
      <c r="O39" s="13" cm="1">
        <f t="array" ref="O39">INDEX(TechRate,MATCH(H39,TechNum,0))</f>
        <v>80</v>
      </c>
      <c r="P39" s="15">
        <f t="shared" si="9"/>
        <v>40</v>
      </c>
      <c r="Q39" s="15">
        <f t="shared" si="10"/>
        <v>40</v>
      </c>
      <c r="R39" s="15">
        <f t="shared" si="11"/>
        <v>395.28</v>
      </c>
      <c r="S39" s="15">
        <f t="shared" si="12"/>
        <v>435.28</v>
      </c>
      <c r="T39" s="15">
        <f t="shared" si="13"/>
        <v>435.28</v>
      </c>
      <c r="U39" s="13" t="str">
        <f t="shared" si="14"/>
        <v>Mon</v>
      </c>
      <c r="V39" s="13" t="str">
        <f t="shared" si="15"/>
        <v>Mon</v>
      </c>
    </row>
    <row r="40" spans="1:22" x14ac:dyDescent="0.25">
      <c r="A40" t="s">
        <v>100</v>
      </c>
      <c r="B40" t="s">
        <v>50</v>
      </c>
      <c r="C40" t="s">
        <v>21</v>
      </c>
      <c r="D40" t="s">
        <v>26</v>
      </c>
      <c r="E40" t="s">
        <v>18</v>
      </c>
      <c r="F40" s="10">
        <v>44088</v>
      </c>
      <c r="G40" s="10">
        <v>44111</v>
      </c>
      <c r="H40" s="5">
        <v>1</v>
      </c>
      <c r="I40" s="11"/>
      <c r="J40" s="11"/>
      <c r="K40" s="12">
        <v>0.25</v>
      </c>
      <c r="L40" s="12">
        <v>36</v>
      </c>
      <c r="M40" t="s">
        <v>32</v>
      </c>
      <c r="N40" s="14">
        <f t="shared" si="8"/>
        <v>23</v>
      </c>
      <c r="O40" s="13" cm="1">
        <f t="array" ref="O40">INDEX(TechRate,MATCH(H40,TechNum,0))</f>
        <v>80</v>
      </c>
      <c r="P40" s="15">
        <f t="shared" si="9"/>
        <v>20</v>
      </c>
      <c r="Q40" s="15">
        <f t="shared" si="10"/>
        <v>20</v>
      </c>
      <c r="R40" s="15">
        <f t="shared" si="11"/>
        <v>36</v>
      </c>
      <c r="S40" s="15">
        <f t="shared" si="12"/>
        <v>56</v>
      </c>
      <c r="T40" s="15">
        <f t="shared" si="13"/>
        <v>56</v>
      </c>
      <c r="U40" s="13" t="str">
        <f t="shared" si="14"/>
        <v>Mon</v>
      </c>
      <c r="V40" s="13" t="str">
        <f t="shared" si="15"/>
        <v>Wed</v>
      </c>
    </row>
    <row r="41" spans="1:22" x14ac:dyDescent="0.25">
      <c r="A41" t="s">
        <v>101</v>
      </c>
      <c r="B41" t="s">
        <v>52</v>
      </c>
      <c r="C41" t="s">
        <v>58</v>
      </c>
      <c r="D41" t="s">
        <v>27</v>
      </c>
      <c r="F41" s="10">
        <v>44088</v>
      </c>
      <c r="G41" s="10">
        <v>44158</v>
      </c>
      <c r="H41" s="5">
        <v>1</v>
      </c>
      <c r="I41" s="11"/>
      <c r="J41" s="11"/>
      <c r="K41" s="12">
        <v>1.75</v>
      </c>
      <c r="L41" s="12">
        <v>510.67529999999999</v>
      </c>
      <c r="M41" t="s">
        <v>34</v>
      </c>
      <c r="N41" s="14">
        <f t="shared" si="8"/>
        <v>70</v>
      </c>
      <c r="O41" s="13" cm="1">
        <f t="array" ref="O41">INDEX(TechRate,MATCH(H41,TechNum,0))</f>
        <v>80</v>
      </c>
      <c r="P41" s="15">
        <f t="shared" si="9"/>
        <v>140</v>
      </c>
      <c r="Q41" s="15">
        <f t="shared" si="10"/>
        <v>140</v>
      </c>
      <c r="R41" s="15">
        <f t="shared" si="11"/>
        <v>510.67529999999999</v>
      </c>
      <c r="S41" s="15">
        <f t="shared" si="12"/>
        <v>650.67529999999999</v>
      </c>
      <c r="T41" s="15">
        <f t="shared" si="13"/>
        <v>650.67529999999999</v>
      </c>
      <c r="U41" s="13" t="str">
        <f t="shared" si="14"/>
        <v>Mon</v>
      </c>
      <c r="V41" s="13" t="str">
        <f t="shared" si="15"/>
        <v>Mon</v>
      </c>
    </row>
    <row r="42" spans="1:22" x14ac:dyDescent="0.25">
      <c r="A42" t="s">
        <v>102</v>
      </c>
      <c r="B42" t="s">
        <v>50</v>
      </c>
      <c r="C42" t="s">
        <v>21</v>
      </c>
      <c r="D42" t="s">
        <v>28</v>
      </c>
      <c r="F42" s="10">
        <v>44089</v>
      </c>
      <c r="G42" s="10">
        <v>44111</v>
      </c>
      <c r="H42" s="5">
        <v>2</v>
      </c>
      <c r="I42" s="11"/>
      <c r="J42" s="11"/>
      <c r="K42" s="12">
        <v>0.5</v>
      </c>
      <c r="L42" s="12">
        <v>42.66</v>
      </c>
      <c r="M42" t="s">
        <v>32</v>
      </c>
      <c r="N42" s="14">
        <f t="shared" si="8"/>
        <v>22</v>
      </c>
      <c r="O42" s="13" cm="1">
        <f t="array" ref="O42">INDEX(TechRate,MATCH(H42,TechNum,0))</f>
        <v>140</v>
      </c>
      <c r="P42" s="15">
        <f t="shared" si="9"/>
        <v>70</v>
      </c>
      <c r="Q42" s="15">
        <f t="shared" si="10"/>
        <v>70</v>
      </c>
      <c r="R42" s="15">
        <f t="shared" si="11"/>
        <v>42.66</v>
      </c>
      <c r="S42" s="15">
        <f t="shared" si="12"/>
        <v>112.66</v>
      </c>
      <c r="T42" s="15">
        <f t="shared" si="13"/>
        <v>112.66</v>
      </c>
      <c r="U42" s="13" t="str">
        <f t="shared" si="14"/>
        <v>Tue</v>
      </c>
      <c r="V42" s="13" t="str">
        <f t="shared" si="15"/>
        <v>Wed</v>
      </c>
    </row>
    <row r="43" spans="1:22" x14ac:dyDescent="0.25">
      <c r="A43" t="s">
        <v>103</v>
      </c>
      <c r="B43" t="s">
        <v>53</v>
      </c>
      <c r="C43" t="s">
        <v>23</v>
      </c>
      <c r="D43" t="s">
        <v>28</v>
      </c>
      <c r="F43" s="10">
        <v>44090</v>
      </c>
      <c r="G43" s="10">
        <v>44102</v>
      </c>
      <c r="H43" s="5">
        <v>1</v>
      </c>
      <c r="I43" s="11"/>
      <c r="J43" s="11"/>
      <c r="K43" s="12">
        <v>1</v>
      </c>
      <c r="L43" s="12">
        <v>5.4720000000000004</v>
      </c>
      <c r="M43" t="s">
        <v>33</v>
      </c>
      <c r="N43" s="14">
        <f t="shared" si="8"/>
        <v>12</v>
      </c>
      <c r="O43" s="13" cm="1">
        <f t="array" ref="O43">INDEX(TechRate,MATCH(H43,TechNum,0))</f>
        <v>80</v>
      </c>
      <c r="P43" s="15">
        <f t="shared" si="9"/>
        <v>80</v>
      </c>
      <c r="Q43" s="15">
        <f t="shared" si="10"/>
        <v>80</v>
      </c>
      <c r="R43" s="15">
        <f t="shared" si="11"/>
        <v>5.4720000000000004</v>
      </c>
      <c r="S43" s="15">
        <f t="shared" si="12"/>
        <v>85.471999999999994</v>
      </c>
      <c r="T43" s="15">
        <f t="shared" si="13"/>
        <v>85.471999999999994</v>
      </c>
      <c r="U43" s="13" t="str">
        <f t="shared" si="14"/>
        <v>Wed</v>
      </c>
      <c r="V43" s="13" t="str">
        <f t="shared" si="15"/>
        <v>Mon</v>
      </c>
    </row>
    <row r="44" spans="1:22" x14ac:dyDescent="0.25">
      <c r="A44" t="s">
        <v>104</v>
      </c>
      <c r="B44" t="s">
        <v>50</v>
      </c>
      <c r="C44" t="s">
        <v>23</v>
      </c>
      <c r="D44" t="s">
        <v>27</v>
      </c>
      <c r="E44" t="s">
        <v>18</v>
      </c>
      <c r="F44" s="10">
        <v>44090</v>
      </c>
      <c r="G44" s="10">
        <v>44102</v>
      </c>
      <c r="H44" s="5">
        <v>1</v>
      </c>
      <c r="I44" s="11"/>
      <c r="J44" s="11"/>
      <c r="K44" s="12">
        <v>0.25</v>
      </c>
      <c r="L44" s="12">
        <v>45.237400000000001</v>
      </c>
      <c r="M44" t="s">
        <v>32</v>
      </c>
      <c r="N44" s="14">
        <f t="shared" si="8"/>
        <v>12</v>
      </c>
      <c r="O44" s="13" cm="1">
        <f t="array" ref="O44">INDEX(TechRate,MATCH(H44,TechNum,0))</f>
        <v>80</v>
      </c>
      <c r="P44" s="15">
        <f t="shared" si="9"/>
        <v>20</v>
      </c>
      <c r="Q44" s="15">
        <f t="shared" si="10"/>
        <v>20</v>
      </c>
      <c r="R44" s="15">
        <f t="shared" si="11"/>
        <v>45.237400000000001</v>
      </c>
      <c r="S44" s="15">
        <f t="shared" si="12"/>
        <v>65.237400000000008</v>
      </c>
      <c r="T44" s="15">
        <f t="shared" si="13"/>
        <v>65.237400000000008</v>
      </c>
      <c r="U44" s="13" t="str">
        <f t="shared" si="14"/>
        <v>Wed</v>
      </c>
      <c r="V44" s="13" t="str">
        <f t="shared" si="15"/>
        <v>Mon</v>
      </c>
    </row>
    <row r="45" spans="1:22" x14ac:dyDescent="0.25">
      <c r="A45" t="s">
        <v>105</v>
      </c>
      <c r="B45" t="s">
        <v>50</v>
      </c>
      <c r="C45" t="s">
        <v>24</v>
      </c>
      <c r="D45" t="s">
        <v>27</v>
      </c>
      <c r="F45" s="10">
        <v>44090</v>
      </c>
      <c r="G45" s="10">
        <v>44105</v>
      </c>
      <c r="H45" s="5">
        <v>2</v>
      </c>
      <c r="I45" s="11"/>
      <c r="J45" s="11"/>
      <c r="K45" s="12">
        <v>0.75</v>
      </c>
      <c r="L45" s="12">
        <v>199.452</v>
      </c>
      <c r="M45" t="s">
        <v>33</v>
      </c>
      <c r="N45" s="14">
        <f t="shared" si="8"/>
        <v>15</v>
      </c>
      <c r="O45" s="13" cm="1">
        <f t="array" ref="O45">INDEX(TechRate,MATCH(H45,TechNum,0))</f>
        <v>140</v>
      </c>
      <c r="P45" s="15">
        <f t="shared" si="9"/>
        <v>105</v>
      </c>
      <c r="Q45" s="15">
        <f t="shared" si="10"/>
        <v>105</v>
      </c>
      <c r="R45" s="15">
        <f t="shared" si="11"/>
        <v>199.452</v>
      </c>
      <c r="S45" s="15">
        <f t="shared" si="12"/>
        <v>304.452</v>
      </c>
      <c r="T45" s="15">
        <f t="shared" si="13"/>
        <v>304.452</v>
      </c>
      <c r="U45" s="13" t="str">
        <f t="shared" si="14"/>
        <v>Wed</v>
      </c>
      <c r="V45" s="13" t="str">
        <f t="shared" si="15"/>
        <v>Thu</v>
      </c>
    </row>
    <row r="46" spans="1:22" x14ac:dyDescent="0.25">
      <c r="A46" t="s">
        <v>106</v>
      </c>
      <c r="B46" t="s">
        <v>54</v>
      </c>
      <c r="C46" t="s">
        <v>24</v>
      </c>
      <c r="D46" t="s">
        <v>27</v>
      </c>
      <c r="F46" s="10">
        <v>44090</v>
      </c>
      <c r="G46" s="10">
        <v>44109</v>
      </c>
      <c r="H46" s="5">
        <v>2</v>
      </c>
      <c r="I46" s="11"/>
      <c r="J46" s="11"/>
      <c r="K46" s="12">
        <v>0.5</v>
      </c>
      <c r="L46" s="12">
        <v>144</v>
      </c>
      <c r="M46" t="s">
        <v>33</v>
      </c>
      <c r="N46" s="14">
        <f t="shared" si="8"/>
        <v>19</v>
      </c>
      <c r="O46" s="13" cm="1">
        <f t="array" ref="O46">INDEX(TechRate,MATCH(H46,TechNum,0))</f>
        <v>140</v>
      </c>
      <c r="P46" s="15">
        <f t="shared" si="9"/>
        <v>70</v>
      </c>
      <c r="Q46" s="15">
        <f t="shared" si="10"/>
        <v>70</v>
      </c>
      <c r="R46" s="15">
        <f t="shared" si="11"/>
        <v>144</v>
      </c>
      <c r="S46" s="15">
        <f t="shared" si="12"/>
        <v>214</v>
      </c>
      <c r="T46" s="15">
        <f t="shared" si="13"/>
        <v>214</v>
      </c>
      <c r="U46" s="13" t="str">
        <f t="shared" si="14"/>
        <v>Wed</v>
      </c>
      <c r="V46" s="13" t="str">
        <f t="shared" si="15"/>
        <v>Mon</v>
      </c>
    </row>
    <row r="47" spans="1:22" x14ac:dyDescent="0.25">
      <c r="A47" t="s">
        <v>107</v>
      </c>
      <c r="B47" t="s">
        <v>54</v>
      </c>
      <c r="C47" t="s">
        <v>24</v>
      </c>
      <c r="D47" t="s">
        <v>26</v>
      </c>
      <c r="F47" s="10">
        <v>44091</v>
      </c>
      <c r="G47" s="10">
        <v>44110</v>
      </c>
      <c r="H47" s="5">
        <v>1</v>
      </c>
      <c r="I47" s="11"/>
      <c r="J47" s="11"/>
      <c r="K47" s="12">
        <v>0.25</v>
      </c>
      <c r="L47" s="12">
        <v>6.2160000000000002</v>
      </c>
      <c r="M47" t="s">
        <v>33</v>
      </c>
      <c r="N47" s="14">
        <f t="shared" si="8"/>
        <v>19</v>
      </c>
      <c r="O47" s="13" cm="1">
        <f t="array" ref="O47">INDEX(TechRate,MATCH(H47,TechNum,0))</f>
        <v>80</v>
      </c>
      <c r="P47" s="15">
        <f t="shared" si="9"/>
        <v>20</v>
      </c>
      <c r="Q47" s="15">
        <f t="shared" si="10"/>
        <v>20</v>
      </c>
      <c r="R47" s="15">
        <f t="shared" si="11"/>
        <v>6.2160000000000002</v>
      </c>
      <c r="S47" s="15">
        <f t="shared" si="12"/>
        <v>26.216000000000001</v>
      </c>
      <c r="T47" s="15">
        <f t="shared" si="13"/>
        <v>26.216000000000001</v>
      </c>
      <c r="U47" s="13" t="str">
        <f t="shared" si="14"/>
        <v>Thu</v>
      </c>
      <c r="V47" s="13" t="str">
        <f t="shared" si="15"/>
        <v>Tue</v>
      </c>
    </row>
    <row r="48" spans="1:22" x14ac:dyDescent="0.25">
      <c r="A48" t="s">
        <v>108</v>
      </c>
      <c r="B48" t="s">
        <v>50</v>
      </c>
      <c r="C48" t="s">
        <v>21</v>
      </c>
      <c r="D48" t="s">
        <v>28</v>
      </c>
      <c r="F48" s="10">
        <v>44091</v>
      </c>
      <c r="G48" s="10">
        <v>44116</v>
      </c>
      <c r="H48" s="5">
        <v>2</v>
      </c>
      <c r="I48" s="11"/>
      <c r="J48" s="11"/>
      <c r="K48" s="12">
        <v>1</v>
      </c>
      <c r="L48" s="12">
        <v>36</v>
      </c>
      <c r="M48" t="s">
        <v>32</v>
      </c>
      <c r="N48" s="14">
        <f t="shared" si="8"/>
        <v>25</v>
      </c>
      <c r="O48" s="13" cm="1">
        <f t="array" ref="O48">INDEX(TechRate,MATCH(H48,TechNum,0))</f>
        <v>140</v>
      </c>
      <c r="P48" s="15">
        <f t="shared" si="9"/>
        <v>140</v>
      </c>
      <c r="Q48" s="15">
        <f t="shared" si="10"/>
        <v>140</v>
      </c>
      <c r="R48" s="15">
        <f t="shared" si="11"/>
        <v>36</v>
      </c>
      <c r="S48" s="15">
        <f t="shared" si="12"/>
        <v>176</v>
      </c>
      <c r="T48" s="15">
        <f t="shared" si="13"/>
        <v>176</v>
      </c>
      <c r="U48" s="13" t="str">
        <f t="shared" si="14"/>
        <v>Thu</v>
      </c>
      <c r="V48" s="13" t="str">
        <f t="shared" si="15"/>
        <v>Mon</v>
      </c>
    </row>
    <row r="49" spans="1:22" x14ac:dyDescent="0.25">
      <c r="A49" t="s">
        <v>109</v>
      </c>
      <c r="B49" t="s">
        <v>49</v>
      </c>
      <c r="C49" t="s">
        <v>59</v>
      </c>
      <c r="D49" t="s">
        <v>27</v>
      </c>
      <c r="F49" s="10">
        <v>44091</v>
      </c>
      <c r="G49" s="10">
        <v>44116</v>
      </c>
      <c r="H49" s="5">
        <v>2</v>
      </c>
      <c r="I49" s="11"/>
      <c r="J49" s="11"/>
      <c r="K49" s="12">
        <v>0.75</v>
      </c>
      <c r="L49" s="12">
        <v>40</v>
      </c>
      <c r="M49" t="s">
        <v>33</v>
      </c>
      <c r="N49" s="14">
        <f t="shared" si="8"/>
        <v>25</v>
      </c>
      <c r="O49" s="13" cm="1">
        <f t="array" ref="O49">INDEX(TechRate,MATCH(H49,TechNum,0))</f>
        <v>140</v>
      </c>
      <c r="P49" s="15">
        <f t="shared" si="9"/>
        <v>105</v>
      </c>
      <c r="Q49" s="15">
        <f t="shared" si="10"/>
        <v>105</v>
      </c>
      <c r="R49" s="15">
        <f t="shared" si="11"/>
        <v>40</v>
      </c>
      <c r="S49" s="15">
        <f t="shared" si="12"/>
        <v>145</v>
      </c>
      <c r="T49" s="15">
        <f t="shared" si="13"/>
        <v>145</v>
      </c>
      <c r="U49" s="13" t="str">
        <f t="shared" si="14"/>
        <v>Thu</v>
      </c>
      <c r="V49" s="13" t="str">
        <f t="shared" si="15"/>
        <v>Mon</v>
      </c>
    </row>
    <row r="50" spans="1:22" x14ac:dyDescent="0.25">
      <c r="A50" t="s">
        <v>110</v>
      </c>
      <c r="B50" t="s">
        <v>52</v>
      </c>
      <c r="C50" t="s">
        <v>58</v>
      </c>
      <c r="D50" t="s">
        <v>27</v>
      </c>
      <c r="F50" s="10">
        <v>44091</v>
      </c>
      <c r="G50" s="10">
        <v>44152</v>
      </c>
      <c r="H50" s="5">
        <v>1</v>
      </c>
      <c r="I50" s="11"/>
      <c r="J50" s="11"/>
      <c r="K50" s="12">
        <v>0.25</v>
      </c>
      <c r="L50" s="12">
        <v>87.581299999999999</v>
      </c>
      <c r="M50" t="s">
        <v>32</v>
      </c>
      <c r="N50" s="14">
        <f t="shared" si="8"/>
        <v>61</v>
      </c>
      <c r="O50" s="13" cm="1">
        <f t="array" ref="O50">INDEX(TechRate,MATCH(H50,TechNum,0))</f>
        <v>80</v>
      </c>
      <c r="P50" s="15">
        <f t="shared" si="9"/>
        <v>20</v>
      </c>
      <c r="Q50" s="15">
        <f t="shared" si="10"/>
        <v>20</v>
      </c>
      <c r="R50" s="15">
        <f t="shared" si="11"/>
        <v>87.581299999999999</v>
      </c>
      <c r="S50" s="15">
        <f t="shared" si="12"/>
        <v>107.5813</v>
      </c>
      <c r="T50" s="15">
        <f t="shared" si="13"/>
        <v>107.5813</v>
      </c>
      <c r="U50" s="13" t="str">
        <f t="shared" si="14"/>
        <v>Thu</v>
      </c>
      <c r="V50" s="13" t="str">
        <f t="shared" si="15"/>
        <v>Tue</v>
      </c>
    </row>
    <row r="51" spans="1:22" x14ac:dyDescent="0.25">
      <c r="A51" t="s">
        <v>111</v>
      </c>
      <c r="B51" t="s">
        <v>53</v>
      </c>
      <c r="C51" t="s">
        <v>23</v>
      </c>
      <c r="D51" t="s">
        <v>28</v>
      </c>
      <c r="F51" s="10">
        <v>44095</v>
      </c>
      <c r="G51" s="10">
        <v>44102</v>
      </c>
      <c r="H51" s="5">
        <v>1</v>
      </c>
      <c r="I51" s="11"/>
      <c r="J51" s="11"/>
      <c r="K51" s="12">
        <v>0.5</v>
      </c>
      <c r="L51" s="12">
        <v>30</v>
      </c>
      <c r="M51" t="s">
        <v>33</v>
      </c>
      <c r="N51" s="14">
        <f t="shared" si="8"/>
        <v>7</v>
      </c>
      <c r="O51" s="13" cm="1">
        <f t="array" ref="O51">INDEX(TechRate,MATCH(H51,TechNum,0))</f>
        <v>80</v>
      </c>
      <c r="P51" s="15">
        <f t="shared" si="9"/>
        <v>40</v>
      </c>
      <c r="Q51" s="15">
        <f t="shared" si="10"/>
        <v>40</v>
      </c>
      <c r="R51" s="15">
        <f t="shared" si="11"/>
        <v>30</v>
      </c>
      <c r="S51" s="15">
        <f t="shared" si="12"/>
        <v>70</v>
      </c>
      <c r="T51" s="15">
        <f t="shared" si="13"/>
        <v>70</v>
      </c>
      <c r="U51" s="13" t="str">
        <f t="shared" si="14"/>
        <v>Mon</v>
      </c>
      <c r="V51" s="13" t="str">
        <f t="shared" si="15"/>
        <v>Mon</v>
      </c>
    </row>
    <row r="52" spans="1:22" x14ac:dyDescent="0.25">
      <c r="A52" t="s">
        <v>112</v>
      </c>
      <c r="B52" t="s">
        <v>54</v>
      </c>
      <c r="C52" t="s">
        <v>21</v>
      </c>
      <c r="D52" t="s">
        <v>26</v>
      </c>
      <c r="F52" s="10">
        <v>44095</v>
      </c>
      <c r="G52" s="10">
        <v>44123</v>
      </c>
      <c r="H52" s="5">
        <v>1</v>
      </c>
      <c r="I52" s="11"/>
      <c r="J52" s="11"/>
      <c r="K52" s="12">
        <v>0.25</v>
      </c>
      <c r="L52" s="12">
        <v>144</v>
      </c>
      <c r="M52" t="s">
        <v>34</v>
      </c>
      <c r="N52" s="14">
        <f t="shared" si="8"/>
        <v>28</v>
      </c>
      <c r="O52" s="13" cm="1">
        <f t="array" ref="O52">INDEX(TechRate,MATCH(H52,TechNum,0))</f>
        <v>80</v>
      </c>
      <c r="P52" s="15">
        <f t="shared" si="9"/>
        <v>20</v>
      </c>
      <c r="Q52" s="15">
        <f t="shared" si="10"/>
        <v>20</v>
      </c>
      <c r="R52" s="15">
        <f t="shared" si="11"/>
        <v>144</v>
      </c>
      <c r="S52" s="15">
        <f t="shared" si="12"/>
        <v>164</v>
      </c>
      <c r="T52" s="15">
        <f t="shared" si="13"/>
        <v>164</v>
      </c>
      <c r="U52" s="13" t="str">
        <f t="shared" si="14"/>
        <v>Mon</v>
      </c>
      <c r="V52" s="13" t="str">
        <f t="shared" si="15"/>
        <v>Mon</v>
      </c>
    </row>
    <row r="53" spans="1:22" x14ac:dyDescent="0.25">
      <c r="A53" t="s">
        <v>113</v>
      </c>
      <c r="B53" t="s">
        <v>53</v>
      </c>
      <c r="C53" t="s">
        <v>23</v>
      </c>
      <c r="D53" t="s">
        <v>28</v>
      </c>
      <c r="E53" t="s">
        <v>18</v>
      </c>
      <c r="F53" s="10">
        <v>44095</v>
      </c>
      <c r="G53" s="10">
        <v>44139</v>
      </c>
      <c r="H53" s="5">
        <v>1</v>
      </c>
      <c r="I53" s="11"/>
      <c r="J53" s="11"/>
      <c r="K53" s="12">
        <v>0.75</v>
      </c>
      <c r="L53" s="12">
        <v>297.51229999999998</v>
      </c>
      <c r="M53" t="s">
        <v>32</v>
      </c>
      <c r="N53" s="14">
        <f t="shared" si="8"/>
        <v>44</v>
      </c>
      <c r="O53" s="13" cm="1">
        <f t="array" ref="O53">INDEX(TechRate,MATCH(H53,TechNum,0))</f>
        <v>80</v>
      </c>
      <c r="P53" s="15">
        <f t="shared" si="9"/>
        <v>60</v>
      </c>
      <c r="Q53" s="15">
        <f t="shared" si="10"/>
        <v>60</v>
      </c>
      <c r="R53" s="15">
        <f t="shared" si="11"/>
        <v>297.51229999999998</v>
      </c>
      <c r="S53" s="15">
        <f t="shared" si="12"/>
        <v>357.51229999999998</v>
      </c>
      <c r="T53" s="15">
        <f t="shared" si="13"/>
        <v>357.51229999999998</v>
      </c>
      <c r="U53" s="13" t="str">
        <f t="shared" si="14"/>
        <v>Mon</v>
      </c>
      <c r="V53" s="13" t="str">
        <f t="shared" si="15"/>
        <v>Wed</v>
      </c>
    </row>
    <row r="54" spans="1:22" x14ac:dyDescent="0.25">
      <c r="A54" t="s">
        <v>114</v>
      </c>
      <c r="B54" t="s">
        <v>53</v>
      </c>
      <c r="C54" t="s">
        <v>21</v>
      </c>
      <c r="D54" t="s">
        <v>27</v>
      </c>
      <c r="F54" s="10">
        <v>44095</v>
      </c>
      <c r="G54" s="10">
        <v>44160</v>
      </c>
      <c r="H54" s="5">
        <v>1</v>
      </c>
      <c r="I54" s="11"/>
      <c r="J54" s="11"/>
      <c r="K54" s="12">
        <v>0.5</v>
      </c>
      <c r="L54" s="12">
        <v>64.171000000000006</v>
      </c>
      <c r="M54" t="s">
        <v>34</v>
      </c>
      <c r="N54" s="14">
        <f t="shared" si="8"/>
        <v>65</v>
      </c>
      <c r="O54" s="13" cm="1">
        <f t="array" ref="O54">INDEX(TechRate,MATCH(H54,TechNum,0))</f>
        <v>80</v>
      </c>
      <c r="P54" s="15">
        <f t="shared" si="9"/>
        <v>40</v>
      </c>
      <c r="Q54" s="15">
        <f t="shared" si="10"/>
        <v>40</v>
      </c>
      <c r="R54" s="15">
        <f t="shared" si="11"/>
        <v>64.171000000000006</v>
      </c>
      <c r="S54" s="15">
        <f t="shared" si="12"/>
        <v>104.17100000000001</v>
      </c>
      <c r="T54" s="15">
        <f t="shared" si="13"/>
        <v>104.17100000000001</v>
      </c>
      <c r="U54" s="13" t="str">
        <f t="shared" si="14"/>
        <v>Mon</v>
      </c>
      <c r="V54" s="13" t="str">
        <f t="shared" si="15"/>
        <v>Wed</v>
      </c>
    </row>
    <row r="55" spans="1:22" x14ac:dyDescent="0.25">
      <c r="A55" t="s">
        <v>115</v>
      </c>
      <c r="B55" t="s">
        <v>52</v>
      </c>
      <c r="C55" t="s">
        <v>58</v>
      </c>
      <c r="D55" t="s">
        <v>26</v>
      </c>
      <c r="F55" s="10">
        <v>44096</v>
      </c>
      <c r="G55" s="10">
        <v>44105</v>
      </c>
      <c r="H55" s="5">
        <v>1</v>
      </c>
      <c r="I55" s="11"/>
      <c r="J55" s="11"/>
      <c r="K55" s="12">
        <v>0.25</v>
      </c>
      <c r="L55" s="12">
        <v>20.475000000000001</v>
      </c>
      <c r="M55" t="s">
        <v>32</v>
      </c>
      <c r="N55" s="14">
        <f t="shared" si="8"/>
        <v>9</v>
      </c>
      <c r="O55" s="13" cm="1">
        <f t="array" ref="O55">INDEX(TechRate,MATCH(H55,TechNum,0))</f>
        <v>80</v>
      </c>
      <c r="P55" s="15">
        <f t="shared" si="9"/>
        <v>20</v>
      </c>
      <c r="Q55" s="15">
        <f t="shared" si="10"/>
        <v>20</v>
      </c>
      <c r="R55" s="15">
        <f t="shared" si="11"/>
        <v>20.475000000000001</v>
      </c>
      <c r="S55" s="15">
        <f t="shared" si="12"/>
        <v>40.475000000000001</v>
      </c>
      <c r="T55" s="15">
        <f t="shared" si="13"/>
        <v>40.475000000000001</v>
      </c>
      <c r="U55" s="13" t="str">
        <f t="shared" si="14"/>
        <v>Tue</v>
      </c>
      <c r="V55" s="13" t="str">
        <f t="shared" si="15"/>
        <v>Thu</v>
      </c>
    </row>
    <row r="56" spans="1:22" x14ac:dyDescent="0.25">
      <c r="A56" t="s">
        <v>116</v>
      </c>
      <c r="B56" t="s">
        <v>53</v>
      </c>
      <c r="C56" t="s">
        <v>23</v>
      </c>
      <c r="D56" t="s">
        <v>17</v>
      </c>
      <c r="F56" s="10">
        <v>44097</v>
      </c>
      <c r="G56" s="10">
        <v>44111</v>
      </c>
      <c r="H56" s="5">
        <v>1</v>
      </c>
      <c r="I56" s="11"/>
      <c r="J56" s="11"/>
      <c r="K56" s="12">
        <v>1</v>
      </c>
      <c r="L56" s="12">
        <v>200</v>
      </c>
      <c r="M56" t="s">
        <v>33</v>
      </c>
      <c r="N56" s="14">
        <f t="shared" si="8"/>
        <v>14</v>
      </c>
      <c r="O56" s="13" cm="1">
        <f t="array" ref="O56">INDEX(TechRate,MATCH(H56,TechNum,0))</f>
        <v>80</v>
      </c>
      <c r="P56" s="15">
        <f t="shared" si="9"/>
        <v>80</v>
      </c>
      <c r="Q56" s="15">
        <f t="shared" si="10"/>
        <v>80</v>
      </c>
      <c r="R56" s="15">
        <f t="shared" si="11"/>
        <v>200</v>
      </c>
      <c r="S56" s="15">
        <f t="shared" si="12"/>
        <v>280</v>
      </c>
      <c r="T56" s="15">
        <f t="shared" si="13"/>
        <v>280</v>
      </c>
      <c r="U56" s="13" t="str">
        <f t="shared" si="14"/>
        <v>Wed</v>
      </c>
      <c r="V56" s="13" t="str">
        <f t="shared" si="15"/>
        <v>Wed</v>
      </c>
    </row>
    <row r="57" spans="1:22" x14ac:dyDescent="0.25">
      <c r="A57" t="s">
        <v>117</v>
      </c>
      <c r="B57" t="s">
        <v>54</v>
      </c>
      <c r="C57" t="s">
        <v>24</v>
      </c>
      <c r="D57" t="s">
        <v>17</v>
      </c>
      <c r="F57" s="10">
        <v>44097</v>
      </c>
      <c r="G57" s="10">
        <v>44119</v>
      </c>
      <c r="H57" s="5">
        <v>1</v>
      </c>
      <c r="I57" s="11"/>
      <c r="J57" s="11"/>
      <c r="K57" s="12">
        <v>1.5</v>
      </c>
      <c r="L57" s="12">
        <v>123.9555</v>
      </c>
      <c r="M57" t="s">
        <v>33</v>
      </c>
      <c r="N57" s="14">
        <f t="shared" si="8"/>
        <v>22</v>
      </c>
      <c r="O57" s="13" cm="1">
        <f t="array" ref="O57">INDEX(TechRate,MATCH(H57,TechNum,0))</f>
        <v>80</v>
      </c>
      <c r="P57" s="15">
        <f t="shared" si="9"/>
        <v>120</v>
      </c>
      <c r="Q57" s="15">
        <f t="shared" si="10"/>
        <v>120</v>
      </c>
      <c r="R57" s="15">
        <f t="shared" si="11"/>
        <v>123.9555</v>
      </c>
      <c r="S57" s="15">
        <f t="shared" si="12"/>
        <v>243.9555</v>
      </c>
      <c r="T57" s="15">
        <f t="shared" si="13"/>
        <v>243.9555</v>
      </c>
      <c r="U57" s="13" t="str">
        <f t="shared" si="14"/>
        <v>Wed</v>
      </c>
      <c r="V57" s="13" t="str">
        <f t="shared" si="15"/>
        <v>Thu</v>
      </c>
    </row>
    <row r="58" spans="1:22" x14ac:dyDescent="0.25">
      <c r="A58" t="s">
        <v>118</v>
      </c>
      <c r="B58" t="s">
        <v>49</v>
      </c>
      <c r="C58" t="s">
        <v>59</v>
      </c>
      <c r="D58" t="s">
        <v>28</v>
      </c>
      <c r="F58" s="10">
        <v>44097</v>
      </c>
      <c r="G58" s="10">
        <v>44128</v>
      </c>
      <c r="H58" s="5">
        <v>1</v>
      </c>
      <c r="I58" s="11"/>
      <c r="J58" s="11"/>
      <c r="K58" s="12">
        <v>0.5</v>
      </c>
      <c r="L58" s="12">
        <v>193.88310000000001</v>
      </c>
      <c r="M58" t="s">
        <v>32</v>
      </c>
      <c r="N58" s="14">
        <f t="shared" si="8"/>
        <v>31</v>
      </c>
      <c r="O58" s="13" cm="1">
        <f t="array" ref="O58">INDEX(TechRate,MATCH(H58,TechNum,0))</f>
        <v>80</v>
      </c>
      <c r="P58" s="15">
        <f t="shared" si="9"/>
        <v>40</v>
      </c>
      <c r="Q58" s="15">
        <f t="shared" si="10"/>
        <v>40</v>
      </c>
      <c r="R58" s="15">
        <f t="shared" si="11"/>
        <v>193.88310000000001</v>
      </c>
      <c r="S58" s="15">
        <f t="shared" si="12"/>
        <v>233.88310000000001</v>
      </c>
      <c r="T58" s="15">
        <f t="shared" si="13"/>
        <v>233.88310000000001</v>
      </c>
      <c r="U58" s="13" t="str">
        <f t="shared" si="14"/>
        <v>Wed</v>
      </c>
      <c r="V58" s="13" t="str">
        <f t="shared" si="15"/>
        <v>Sat</v>
      </c>
    </row>
    <row r="59" spans="1:22" x14ac:dyDescent="0.25">
      <c r="A59" t="s">
        <v>119</v>
      </c>
      <c r="B59" t="s">
        <v>54</v>
      </c>
      <c r="C59" t="s">
        <v>23</v>
      </c>
      <c r="D59" t="s">
        <v>27</v>
      </c>
      <c r="F59" s="10">
        <v>44097</v>
      </c>
      <c r="G59" s="10">
        <v>44132</v>
      </c>
      <c r="H59" s="5">
        <v>2</v>
      </c>
      <c r="I59" s="11"/>
      <c r="J59" s="11"/>
      <c r="K59" s="12">
        <v>0.5</v>
      </c>
      <c r="L59" s="12">
        <v>1.173</v>
      </c>
      <c r="M59" t="s">
        <v>33</v>
      </c>
      <c r="N59" s="14">
        <f t="shared" si="8"/>
        <v>35</v>
      </c>
      <c r="O59" s="13" cm="1">
        <f t="array" ref="O59">INDEX(TechRate,MATCH(H59,TechNum,0))</f>
        <v>140</v>
      </c>
      <c r="P59" s="15">
        <f t="shared" si="9"/>
        <v>70</v>
      </c>
      <c r="Q59" s="15">
        <f t="shared" si="10"/>
        <v>70</v>
      </c>
      <c r="R59" s="15">
        <f t="shared" si="11"/>
        <v>1.173</v>
      </c>
      <c r="S59" s="15">
        <f t="shared" si="12"/>
        <v>71.173000000000002</v>
      </c>
      <c r="T59" s="15">
        <f t="shared" si="13"/>
        <v>71.173000000000002</v>
      </c>
      <c r="U59" s="13" t="str">
        <f t="shared" si="14"/>
        <v>Wed</v>
      </c>
      <c r="V59" s="13" t="str">
        <f t="shared" si="15"/>
        <v>Wed</v>
      </c>
    </row>
    <row r="60" spans="1:22" x14ac:dyDescent="0.25">
      <c r="A60" t="s">
        <v>120</v>
      </c>
      <c r="B60" t="s">
        <v>49</v>
      </c>
      <c r="C60" t="s">
        <v>21</v>
      </c>
      <c r="D60" t="s">
        <v>27</v>
      </c>
      <c r="F60" s="10">
        <v>44098</v>
      </c>
      <c r="G60" s="10">
        <v>44109</v>
      </c>
      <c r="H60" s="5">
        <v>2</v>
      </c>
      <c r="I60" s="11"/>
      <c r="J60" s="11"/>
      <c r="K60" s="12">
        <v>0.75</v>
      </c>
      <c r="L60" s="12">
        <v>664.78880000000004</v>
      </c>
      <c r="M60" t="s">
        <v>32</v>
      </c>
      <c r="N60" s="14">
        <f t="shared" si="8"/>
        <v>11</v>
      </c>
      <c r="O60" s="13" cm="1">
        <f t="array" ref="O60">INDEX(TechRate,MATCH(H60,TechNum,0))</f>
        <v>140</v>
      </c>
      <c r="P60" s="15">
        <f t="shared" si="9"/>
        <v>105</v>
      </c>
      <c r="Q60" s="15">
        <f t="shared" si="10"/>
        <v>105</v>
      </c>
      <c r="R60" s="15">
        <f t="shared" si="11"/>
        <v>664.78880000000004</v>
      </c>
      <c r="S60" s="15">
        <f t="shared" si="12"/>
        <v>769.78880000000004</v>
      </c>
      <c r="T60" s="15">
        <f t="shared" si="13"/>
        <v>769.78880000000004</v>
      </c>
      <c r="U60" s="13" t="str">
        <f t="shared" si="14"/>
        <v>Thu</v>
      </c>
      <c r="V60" s="13" t="str">
        <f t="shared" si="15"/>
        <v>Mon</v>
      </c>
    </row>
    <row r="61" spans="1:22" x14ac:dyDescent="0.25">
      <c r="A61" t="s">
        <v>121</v>
      </c>
      <c r="B61" t="s">
        <v>50</v>
      </c>
      <c r="C61" t="s">
        <v>23</v>
      </c>
      <c r="D61" t="s">
        <v>26</v>
      </c>
      <c r="F61" s="10">
        <v>44098</v>
      </c>
      <c r="G61" s="10">
        <v>44119</v>
      </c>
      <c r="H61" s="5">
        <v>1</v>
      </c>
      <c r="I61" s="11"/>
      <c r="J61" s="11"/>
      <c r="K61" s="12">
        <v>0.25</v>
      </c>
      <c r="L61" s="12">
        <v>160</v>
      </c>
      <c r="M61" t="s">
        <v>32</v>
      </c>
      <c r="N61" s="14">
        <f t="shared" si="8"/>
        <v>21</v>
      </c>
      <c r="O61" s="13" cm="1">
        <f t="array" ref="O61">INDEX(TechRate,MATCH(H61,TechNum,0))</f>
        <v>80</v>
      </c>
      <c r="P61" s="15">
        <f t="shared" si="9"/>
        <v>20</v>
      </c>
      <c r="Q61" s="15">
        <f t="shared" si="10"/>
        <v>20</v>
      </c>
      <c r="R61" s="15">
        <f t="shared" si="11"/>
        <v>160</v>
      </c>
      <c r="S61" s="15">
        <f t="shared" si="12"/>
        <v>180</v>
      </c>
      <c r="T61" s="15">
        <f t="shared" si="13"/>
        <v>180</v>
      </c>
      <c r="U61" s="13" t="str">
        <f t="shared" si="14"/>
        <v>Thu</v>
      </c>
      <c r="V61" s="13" t="str">
        <f t="shared" si="15"/>
        <v>Thu</v>
      </c>
    </row>
    <row r="62" spans="1:22" x14ac:dyDescent="0.25">
      <c r="A62" t="s">
        <v>122</v>
      </c>
      <c r="B62" t="s">
        <v>50</v>
      </c>
      <c r="C62" t="s">
        <v>24</v>
      </c>
      <c r="D62" t="s">
        <v>28</v>
      </c>
      <c r="F62" s="10">
        <v>44098</v>
      </c>
      <c r="G62" s="10">
        <v>44140</v>
      </c>
      <c r="H62" s="5">
        <v>2</v>
      </c>
      <c r="I62" s="11"/>
      <c r="J62" s="11"/>
      <c r="K62" s="12">
        <v>0.75</v>
      </c>
      <c r="L62" s="12">
        <v>159.50489999999999</v>
      </c>
      <c r="M62" t="s">
        <v>32</v>
      </c>
      <c r="N62" s="14">
        <f t="shared" si="8"/>
        <v>42</v>
      </c>
      <c r="O62" s="13" cm="1">
        <f t="array" ref="O62">INDEX(TechRate,MATCH(H62,TechNum,0))</f>
        <v>140</v>
      </c>
      <c r="P62" s="15">
        <f t="shared" si="9"/>
        <v>105</v>
      </c>
      <c r="Q62" s="15">
        <f t="shared" si="10"/>
        <v>105</v>
      </c>
      <c r="R62" s="15">
        <f t="shared" si="11"/>
        <v>159.50489999999999</v>
      </c>
      <c r="S62" s="15">
        <f t="shared" si="12"/>
        <v>264.50490000000002</v>
      </c>
      <c r="T62" s="15">
        <f t="shared" si="13"/>
        <v>264.50490000000002</v>
      </c>
      <c r="U62" s="13" t="str">
        <f t="shared" si="14"/>
        <v>Thu</v>
      </c>
      <c r="V62" s="13" t="str">
        <f t="shared" si="15"/>
        <v>Thu</v>
      </c>
    </row>
    <row r="63" spans="1:22" x14ac:dyDescent="0.25">
      <c r="A63" t="s">
        <v>123</v>
      </c>
      <c r="B63" t="s">
        <v>51</v>
      </c>
      <c r="C63" t="s">
        <v>59</v>
      </c>
      <c r="D63" t="s">
        <v>27</v>
      </c>
      <c r="F63" s="10">
        <v>44098</v>
      </c>
      <c r="G63" s="10">
        <v>44152</v>
      </c>
      <c r="H63" s="5">
        <v>2</v>
      </c>
      <c r="I63" s="11"/>
      <c r="J63" s="11"/>
      <c r="K63" s="12">
        <v>0.75</v>
      </c>
      <c r="L63" s="12">
        <v>169.63499999999999</v>
      </c>
      <c r="M63" t="s">
        <v>34</v>
      </c>
      <c r="N63" s="14">
        <f t="shared" si="8"/>
        <v>54</v>
      </c>
      <c r="O63" s="13" cm="1">
        <f t="array" ref="O63">INDEX(TechRate,MATCH(H63,TechNum,0))</f>
        <v>140</v>
      </c>
      <c r="P63" s="15">
        <f t="shared" si="9"/>
        <v>105</v>
      </c>
      <c r="Q63" s="15">
        <f t="shared" si="10"/>
        <v>105</v>
      </c>
      <c r="R63" s="15">
        <f t="shared" si="11"/>
        <v>169.63499999999999</v>
      </c>
      <c r="S63" s="15">
        <f t="shared" si="12"/>
        <v>274.63499999999999</v>
      </c>
      <c r="T63" s="15">
        <f t="shared" si="13"/>
        <v>274.63499999999999</v>
      </c>
      <c r="U63" s="13" t="str">
        <f t="shared" si="14"/>
        <v>Thu</v>
      </c>
      <c r="V63" s="13" t="str">
        <f t="shared" si="15"/>
        <v>Tue</v>
      </c>
    </row>
    <row r="64" spans="1:22" x14ac:dyDescent="0.25">
      <c r="A64" t="s">
        <v>124</v>
      </c>
      <c r="B64" t="s">
        <v>57</v>
      </c>
      <c r="C64" t="s">
        <v>24</v>
      </c>
      <c r="D64" t="s">
        <v>28</v>
      </c>
      <c r="F64" s="10">
        <v>44102</v>
      </c>
      <c r="G64" s="10">
        <v>44104</v>
      </c>
      <c r="H64" s="5">
        <v>2</v>
      </c>
      <c r="I64" s="11"/>
      <c r="J64" s="11"/>
      <c r="K64" s="12">
        <v>0.5</v>
      </c>
      <c r="L64" s="12">
        <v>202.86</v>
      </c>
      <c r="M64" t="s">
        <v>32</v>
      </c>
      <c r="N64" s="14">
        <f t="shared" si="8"/>
        <v>2</v>
      </c>
      <c r="O64" s="13" cm="1">
        <f t="array" ref="O64">INDEX(TechRate,MATCH(H64,TechNum,0))</f>
        <v>140</v>
      </c>
      <c r="P64" s="15">
        <f t="shared" si="9"/>
        <v>70</v>
      </c>
      <c r="Q64" s="15">
        <f t="shared" si="10"/>
        <v>70</v>
      </c>
      <c r="R64" s="15">
        <f t="shared" si="11"/>
        <v>202.86</v>
      </c>
      <c r="S64" s="15">
        <f t="shared" si="12"/>
        <v>272.86</v>
      </c>
      <c r="T64" s="15">
        <f t="shared" si="13"/>
        <v>272.86</v>
      </c>
      <c r="U64" s="13" t="str">
        <f t="shared" si="14"/>
        <v>Mon</v>
      </c>
      <c r="V64" s="13" t="str">
        <f t="shared" si="15"/>
        <v>Wed</v>
      </c>
    </row>
    <row r="65" spans="1:22" x14ac:dyDescent="0.25">
      <c r="A65" t="s">
        <v>125</v>
      </c>
      <c r="B65" t="s">
        <v>52</v>
      </c>
      <c r="C65" t="s">
        <v>58</v>
      </c>
      <c r="D65" t="s">
        <v>27</v>
      </c>
      <c r="F65" s="10">
        <v>44102</v>
      </c>
      <c r="G65" s="10">
        <v>44111</v>
      </c>
      <c r="H65" s="5">
        <v>1</v>
      </c>
      <c r="I65" s="11"/>
      <c r="J65" s="11"/>
      <c r="K65" s="12">
        <v>0.5</v>
      </c>
      <c r="L65" s="12">
        <v>10.53</v>
      </c>
      <c r="M65" t="s">
        <v>34</v>
      </c>
      <c r="N65" s="14">
        <f t="shared" si="8"/>
        <v>9</v>
      </c>
      <c r="O65" s="13" cm="1">
        <f t="array" ref="O65">INDEX(TechRate,MATCH(H65,TechNum,0))</f>
        <v>80</v>
      </c>
      <c r="P65" s="15">
        <f t="shared" si="9"/>
        <v>40</v>
      </c>
      <c r="Q65" s="15">
        <f t="shared" si="10"/>
        <v>40</v>
      </c>
      <c r="R65" s="15">
        <f t="shared" si="11"/>
        <v>10.53</v>
      </c>
      <c r="S65" s="15">
        <f t="shared" si="12"/>
        <v>50.53</v>
      </c>
      <c r="T65" s="15">
        <f t="shared" si="13"/>
        <v>50.53</v>
      </c>
      <c r="U65" s="13" t="str">
        <f t="shared" si="14"/>
        <v>Mon</v>
      </c>
      <c r="V65" s="13" t="str">
        <f t="shared" si="15"/>
        <v>Wed</v>
      </c>
    </row>
    <row r="66" spans="1:22" x14ac:dyDescent="0.25">
      <c r="A66" t="s">
        <v>126</v>
      </c>
      <c r="B66" t="s">
        <v>49</v>
      </c>
      <c r="C66" t="s">
        <v>21</v>
      </c>
      <c r="D66" t="s">
        <v>28</v>
      </c>
      <c r="F66" s="10">
        <v>44102</v>
      </c>
      <c r="G66" s="10">
        <v>44131</v>
      </c>
      <c r="H66" s="5">
        <v>2</v>
      </c>
      <c r="I66" s="11"/>
      <c r="J66" s="11"/>
      <c r="K66" s="12">
        <v>0.75</v>
      </c>
      <c r="L66" s="12">
        <v>1.8240000000000001</v>
      </c>
      <c r="M66" t="s">
        <v>33</v>
      </c>
      <c r="N66" s="14">
        <f t="shared" si="8"/>
        <v>29</v>
      </c>
      <c r="O66" s="13" cm="1">
        <f t="array" ref="O66">INDEX(TechRate,MATCH(H66,TechNum,0))</f>
        <v>140</v>
      </c>
      <c r="P66" s="15">
        <f t="shared" si="9"/>
        <v>105</v>
      </c>
      <c r="Q66" s="15">
        <f t="shared" si="10"/>
        <v>105</v>
      </c>
      <c r="R66" s="15">
        <f t="shared" si="11"/>
        <v>1.8240000000000001</v>
      </c>
      <c r="S66" s="15">
        <f t="shared" si="12"/>
        <v>106.824</v>
      </c>
      <c r="T66" s="15">
        <f t="shared" si="13"/>
        <v>106.824</v>
      </c>
      <c r="U66" s="13" t="str">
        <f t="shared" si="14"/>
        <v>Mon</v>
      </c>
      <c r="V66" s="13" t="str">
        <f t="shared" si="15"/>
        <v>Tue</v>
      </c>
    </row>
    <row r="67" spans="1:22" x14ac:dyDescent="0.25">
      <c r="A67" t="s">
        <v>127</v>
      </c>
      <c r="B67" t="s">
        <v>52</v>
      </c>
      <c r="C67" t="s">
        <v>23</v>
      </c>
      <c r="D67" t="s">
        <v>27</v>
      </c>
      <c r="F67" s="10">
        <v>44103</v>
      </c>
      <c r="G67" s="10">
        <v>44112</v>
      </c>
      <c r="H67" s="5">
        <v>2</v>
      </c>
      <c r="I67" s="11"/>
      <c r="J67" s="11"/>
      <c r="K67" s="12">
        <v>0.5</v>
      </c>
      <c r="L67" s="12">
        <v>54.124600000000001</v>
      </c>
      <c r="M67" t="s">
        <v>32</v>
      </c>
      <c r="N67" s="14">
        <f t="shared" si="8"/>
        <v>9</v>
      </c>
      <c r="O67" s="13" cm="1">
        <f t="array" ref="O67">INDEX(TechRate,MATCH(H67,TechNum,0))</f>
        <v>140</v>
      </c>
      <c r="P67" s="15">
        <f t="shared" si="9"/>
        <v>70</v>
      </c>
      <c r="Q67" s="15">
        <f t="shared" si="10"/>
        <v>70</v>
      </c>
      <c r="R67" s="15">
        <f t="shared" si="11"/>
        <v>54.124600000000001</v>
      </c>
      <c r="S67" s="15">
        <f t="shared" si="12"/>
        <v>124.1246</v>
      </c>
      <c r="T67" s="15">
        <f t="shared" si="13"/>
        <v>124.1246</v>
      </c>
      <c r="U67" s="13" t="str">
        <f t="shared" si="14"/>
        <v>Tue</v>
      </c>
      <c r="V67" s="13" t="str">
        <f t="shared" si="15"/>
        <v>Thu</v>
      </c>
    </row>
    <row r="68" spans="1:22" x14ac:dyDescent="0.25">
      <c r="A68" t="s">
        <v>128</v>
      </c>
      <c r="B68" t="s">
        <v>50</v>
      </c>
      <c r="C68" t="s">
        <v>21</v>
      </c>
      <c r="D68" t="s">
        <v>26</v>
      </c>
      <c r="F68" s="10">
        <v>44103</v>
      </c>
      <c r="G68" s="10">
        <v>44125</v>
      </c>
      <c r="H68" s="5">
        <v>2</v>
      </c>
      <c r="I68" s="11"/>
      <c r="J68" s="11"/>
      <c r="K68" s="12">
        <v>0.25</v>
      </c>
      <c r="L68" s="12">
        <v>367.71109999999999</v>
      </c>
      <c r="M68" t="s">
        <v>32</v>
      </c>
      <c r="N68" s="14">
        <f t="shared" si="8"/>
        <v>22</v>
      </c>
      <c r="O68" s="13" cm="1">
        <f t="array" ref="O68">INDEX(TechRate,MATCH(H68,TechNum,0))</f>
        <v>140</v>
      </c>
      <c r="P68" s="15">
        <f t="shared" si="9"/>
        <v>35</v>
      </c>
      <c r="Q68" s="15">
        <f t="shared" si="10"/>
        <v>35</v>
      </c>
      <c r="R68" s="15">
        <f t="shared" si="11"/>
        <v>367.71109999999999</v>
      </c>
      <c r="S68" s="15">
        <f t="shared" si="12"/>
        <v>402.71109999999999</v>
      </c>
      <c r="T68" s="15">
        <f t="shared" si="13"/>
        <v>402.71109999999999</v>
      </c>
      <c r="U68" s="13" t="str">
        <f t="shared" si="14"/>
        <v>Tue</v>
      </c>
      <c r="V68" s="13" t="str">
        <f t="shared" si="15"/>
        <v>Wed</v>
      </c>
    </row>
    <row r="69" spans="1:22" x14ac:dyDescent="0.25">
      <c r="A69" t="s">
        <v>129</v>
      </c>
      <c r="B69" t="s">
        <v>53</v>
      </c>
      <c r="C69" t="s">
        <v>58</v>
      </c>
      <c r="D69" t="s">
        <v>27</v>
      </c>
      <c r="F69" s="10">
        <v>44103</v>
      </c>
      <c r="G69" s="10">
        <v>44123</v>
      </c>
      <c r="H69" s="5">
        <v>1</v>
      </c>
      <c r="I69" s="11"/>
      <c r="J69" s="11"/>
      <c r="K69" s="12">
        <v>1.5</v>
      </c>
      <c r="L69" s="12">
        <v>139.035</v>
      </c>
      <c r="M69" t="s">
        <v>32</v>
      </c>
      <c r="N69" s="14">
        <f t="shared" si="8"/>
        <v>20</v>
      </c>
      <c r="O69" s="13" cm="1">
        <f t="array" ref="O69">INDEX(TechRate,MATCH(H69,TechNum,0))</f>
        <v>80</v>
      </c>
      <c r="P69" s="15">
        <f t="shared" si="9"/>
        <v>120</v>
      </c>
      <c r="Q69" s="15">
        <f t="shared" si="10"/>
        <v>120</v>
      </c>
      <c r="R69" s="15">
        <f t="shared" si="11"/>
        <v>139.035</v>
      </c>
      <c r="S69" s="15">
        <f t="shared" si="12"/>
        <v>259.03499999999997</v>
      </c>
      <c r="T69" s="15">
        <f t="shared" si="13"/>
        <v>259.03499999999997</v>
      </c>
      <c r="U69" s="13" t="str">
        <f t="shared" si="14"/>
        <v>Tue</v>
      </c>
      <c r="V69" s="13" t="str">
        <f t="shared" si="15"/>
        <v>Mon</v>
      </c>
    </row>
    <row r="70" spans="1:22" x14ac:dyDescent="0.25">
      <c r="A70" t="s">
        <v>130</v>
      </c>
      <c r="B70" t="s">
        <v>53</v>
      </c>
      <c r="C70" t="s">
        <v>23</v>
      </c>
      <c r="D70" t="s">
        <v>28</v>
      </c>
      <c r="F70" s="10">
        <v>44103</v>
      </c>
      <c r="G70" s="10">
        <v>44131</v>
      </c>
      <c r="H70" s="5">
        <v>1</v>
      </c>
      <c r="I70" s="11"/>
      <c r="J70" s="11"/>
      <c r="K70" s="12">
        <v>0.5</v>
      </c>
      <c r="L70" s="12">
        <v>50.317</v>
      </c>
      <c r="M70" t="s">
        <v>34</v>
      </c>
      <c r="N70" s="14">
        <f t="shared" si="8"/>
        <v>28</v>
      </c>
      <c r="O70" s="13" cm="1">
        <f t="array" ref="O70">INDEX(TechRate,MATCH(H70,TechNum,0))</f>
        <v>80</v>
      </c>
      <c r="P70" s="15">
        <f t="shared" si="9"/>
        <v>40</v>
      </c>
      <c r="Q70" s="15">
        <f t="shared" si="10"/>
        <v>40</v>
      </c>
      <c r="R70" s="15">
        <f t="shared" si="11"/>
        <v>50.317</v>
      </c>
      <c r="S70" s="15">
        <f t="shared" si="12"/>
        <v>90.317000000000007</v>
      </c>
      <c r="T70" s="15">
        <f t="shared" si="13"/>
        <v>90.317000000000007</v>
      </c>
      <c r="U70" s="13" t="str">
        <f t="shared" si="14"/>
        <v>Tue</v>
      </c>
      <c r="V70" s="13" t="str">
        <f t="shared" si="15"/>
        <v>Tue</v>
      </c>
    </row>
    <row r="71" spans="1:22" x14ac:dyDescent="0.25">
      <c r="A71" t="s">
        <v>131</v>
      </c>
      <c r="B71" t="s">
        <v>49</v>
      </c>
      <c r="C71" t="s">
        <v>24</v>
      </c>
      <c r="D71" t="s">
        <v>17</v>
      </c>
      <c r="F71" s="10">
        <v>44103</v>
      </c>
      <c r="G71" s="10">
        <v>44159</v>
      </c>
      <c r="H71" s="5">
        <v>1</v>
      </c>
      <c r="I71" s="11"/>
      <c r="J71" s="11"/>
      <c r="K71" s="12">
        <v>1</v>
      </c>
      <c r="L71" s="12">
        <v>122.4273</v>
      </c>
      <c r="M71" t="s">
        <v>33</v>
      </c>
      <c r="N71" s="14">
        <f t="shared" si="8"/>
        <v>56</v>
      </c>
      <c r="O71" s="13" cm="1">
        <f t="array" ref="O71">INDEX(TechRate,MATCH(H71,TechNum,0))</f>
        <v>80</v>
      </c>
      <c r="P71" s="15">
        <f t="shared" si="9"/>
        <v>80</v>
      </c>
      <c r="Q71" s="15">
        <f t="shared" si="10"/>
        <v>80</v>
      </c>
      <c r="R71" s="15">
        <f t="shared" si="11"/>
        <v>122.4273</v>
      </c>
      <c r="S71" s="15">
        <f t="shared" si="12"/>
        <v>202.4273</v>
      </c>
      <c r="T71" s="15">
        <f t="shared" si="13"/>
        <v>202.4273</v>
      </c>
      <c r="U71" s="13" t="str">
        <f t="shared" si="14"/>
        <v>Tue</v>
      </c>
      <c r="V71" s="13" t="str">
        <f t="shared" si="15"/>
        <v>Tue</v>
      </c>
    </row>
    <row r="72" spans="1:22" x14ac:dyDescent="0.25">
      <c r="A72" t="s">
        <v>132</v>
      </c>
      <c r="B72" t="s">
        <v>53</v>
      </c>
      <c r="C72" t="s">
        <v>23</v>
      </c>
      <c r="D72" t="s">
        <v>27</v>
      </c>
      <c r="F72" s="10">
        <v>44103</v>
      </c>
      <c r="G72" s="10">
        <v>44167</v>
      </c>
      <c r="H72" s="5">
        <v>1</v>
      </c>
      <c r="I72" s="11"/>
      <c r="J72" s="11"/>
      <c r="K72" s="12">
        <v>1</v>
      </c>
      <c r="L72" s="12">
        <v>78.5535</v>
      </c>
      <c r="M72" t="s">
        <v>34</v>
      </c>
      <c r="N72" s="14">
        <f t="shared" si="8"/>
        <v>64</v>
      </c>
      <c r="O72" s="13" cm="1">
        <f t="array" ref="O72">INDEX(TechRate,MATCH(H72,TechNum,0))</f>
        <v>80</v>
      </c>
      <c r="P72" s="15">
        <f t="shared" si="9"/>
        <v>80</v>
      </c>
      <c r="Q72" s="15">
        <f t="shared" si="10"/>
        <v>80</v>
      </c>
      <c r="R72" s="15">
        <f t="shared" si="11"/>
        <v>78.5535</v>
      </c>
      <c r="S72" s="15">
        <f t="shared" si="12"/>
        <v>158.55349999999999</v>
      </c>
      <c r="T72" s="15">
        <f t="shared" si="13"/>
        <v>158.55349999999999</v>
      </c>
      <c r="U72" s="13" t="str">
        <f t="shared" si="14"/>
        <v>Tue</v>
      </c>
      <c r="V72" s="13" t="str">
        <f t="shared" si="15"/>
        <v>Wed</v>
      </c>
    </row>
    <row r="73" spans="1:22" x14ac:dyDescent="0.25">
      <c r="A73" t="s">
        <v>133</v>
      </c>
      <c r="B73" t="s">
        <v>50</v>
      </c>
      <c r="C73" t="s">
        <v>23</v>
      </c>
      <c r="D73" t="s">
        <v>26</v>
      </c>
      <c r="E73" t="s">
        <v>18</v>
      </c>
      <c r="F73" s="10">
        <v>44104</v>
      </c>
      <c r="G73" s="10">
        <v>44111</v>
      </c>
      <c r="H73" s="5">
        <v>1</v>
      </c>
      <c r="I73" s="11"/>
      <c r="J73" s="11"/>
      <c r="K73" s="12">
        <v>0.25</v>
      </c>
      <c r="L73" s="12">
        <v>239.1001</v>
      </c>
      <c r="M73" t="s">
        <v>32</v>
      </c>
      <c r="N73" s="14">
        <f t="shared" si="8"/>
        <v>7</v>
      </c>
      <c r="O73" s="13" cm="1">
        <f t="array" ref="O73">INDEX(TechRate,MATCH(H73,TechNum,0))</f>
        <v>80</v>
      </c>
      <c r="P73" s="15">
        <f t="shared" si="9"/>
        <v>20</v>
      </c>
      <c r="Q73" s="15">
        <f t="shared" si="10"/>
        <v>20</v>
      </c>
      <c r="R73" s="15">
        <f t="shared" si="11"/>
        <v>239.1001</v>
      </c>
      <c r="S73" s="15">
        <f t="shared" si="12"/>
        <v>259.1001</v>
      </c>
      <c r="T73" s="15">
        <f t="shared" si="13"/>
        <v>259.1001</v>
      </c>
      <c r="U73" s="13" t="str">
        <f t="shared" si="14"/>
        <v>Wed</v>
      </c>
      <c r="V73" s="13" t="str">
        <f t="shared" si="15"/>
        <v>Wed</v>
      </c>
    </row>
    <row r="74" spans="1:22" x14ac:dyDescent="0.25">
      <c r="A74" t="s">
        <v>134</v>
      </c>
      <c r="B74" t="s">
        <v>49</v>
      </c>
      <c r="C74" t="s">
        <v>59</v>
      </c>
      <c r="D74" t="s">
        <v>28</v>
      </c>
      <c r="F74" s="10">
        <v>44104</v>
      </c>
      <c r="G74" s="10">
        <v>44123</v>
      </c>
      <c r="H74" s="5">
        <v>1</v>
      </c>
      <c r="I74" s="11"/>
      <c r="J74" s="11"/>
      <c r="K74" s="12">
        <v>0.5</v>
      </c>
      <c r="L74" s="12">
        <v>61.180599999999998</v>
      </c>
      <c r="M74" t="s">
        <v>33</v>
      </c>
      <c r="N74" s="14">
        <f t="shared" si="8"/>
        <v>19</v>
      </c>
      <c r="O74" s="13" cm="1">
        <f t="array" ref="O74">INDEX(TechRate,MATCH(H74,TechNum,0))</f>
        <v>80</v>
      </c>
      <c r="P74" s="15">
        <f t="shared" si="9"/>
        <v>40</v>
      </c>
      <c r="Q74" s="15">
        <f t="shared" si="10"/>
        <v>40</v>
      </c>
      <c r="R74" s="15">
        <f t="shared" si="11"/>
        <v>61.180599999999998</v>
      </c>
      <c r="S74" s="15">
        <f t="shared" si="12"/>
        <v>101.1806</v>
      </c>
      <c r="T74" s="15">
        <f t="shared" si="13"/>
        <v>101.1806</v>
      </c>
      <c r="U74" s="13" t="str">
        <f t="shared" si="14"/>
        <v>Wed</v>
      </c>
      <c r="V74" s="13" t="str">
        <f t="shared" si="15"/>
        <v>Mon</v>
      </c>
    </row>
    <row r="75" spans="1:22" x14ac:dyDescent="0.25">
      <c r="A75" t="s">
        <v>135</v>
      </c>
      <c r="B75" t="s">
        <v>50</v>
      </c>
      <c r="C75" t="s">
        <v>59</v>
      </c>
      <c r="D75" t="s">
        <v>17</v>
      </c>
      <c r="F75" s="10">
        <v>44104</v>
      </c>
      <c r="G75" s="10">
        <v>44153</v>
      </c>
      <c r="H75" s="5">
        <v>2</v>
      </c>
      <c r="I75" s="11"/>
      <c r="J75" s="11"/>
      <c r="K75" s="12">
        <v>2.25</v>
      </c>
      <c r="L75" s="12">
        <v>800.71119999999996</v>
      </c>
      <c r="M75" t="s">
        <v>32</v>
      </c>
      <c r="N75" s="14">
        <f t="shared" si="8"/>
        <v>49</v>
      </c>
      <c r="O75" s="13" cm="1">
        <f t="array" ref="O75">INDEX(TechRate,MATCH(H75,TechNum,0))</f>
        <v>140</v>
      </c>
      <c r="P75" s="15">
        <f t="shared" si="9"/>
        <v>315</v>
      </c>
      <c r="Q75" s="15">
        <f t="shared" si="10"/>
        <v>315</v>
      </c>
      <c r="R75" s="15">
        <f t="shared" si="11"/>
        <v>800.71119999999996</v>
      </c>
      <c r="S75" s="15">
        <f t="shared" si="12"/>
        <v>1115.7112</v>
      </c>
      <c r="T75" s="15">
        <f t="shared" si="13"/>
        <v>1115.7112</v>
      </c>
      <c r="U75" s="13" t="str">
        <f t="shared" si="14"/>
        <v>Wed</v>
      </c>
      <c r="V75" s="13" t="str">
        <f t="shared" si="15"/>
        <v>Wed</v>
      </c>
    </row>
    <row r="76" spans="1:22" x14ac:dyDescent="0.25">
      <c r="A76" t="s">
        <v>136</v>
      </c>
      <c r="B76" t="s">
        <v>50</v>
      </c>
      <c r="C76" t="s">
        <v>23</v>
      </c>
      <c r="D76" t="s">
        <v>27</v>
      </c>
      <c r="F76" s="10">
        <v>44105</v>
      </c>
      <c r="G76" s="10">
        <v>44130</v>
      </c>
      <c r="H76" s="5">
        <v>1</v>
      </c>
      <c r="I76" s="11"/>
      <c r="J76" s="11"/>
      <c r="K76" s="12">
        <v>0.25</v>
      </c>
      <c r="L76" s="12">
        <v>19.196999999999999</v>
      </c>
      <c r="M76" t="s">
        <v>32</v>
      </c>
      <c r="N76" s="14">
        <f t="shared" si="8"/>
        <v>25</v>
      </c>
      <c r="O76" s="13" cm="1">
        <f t="array" ref="O76">INDEX(TechRate,MATCH(H76,TechNum,0))</f>
        <v>80</v>
      </c>
      <c r="P76" s="15">
        <f t="shared" si="9"/>
        <v>20</v>
      </c>
      <c r="Q76" s="15">
        <f t="shared" si="10"/>
        <v>20</v>
      </c>
      <c r="R76" s="15">
        <f t="shared" si="11"/>
        <v>19.196999999999999</v>
      </c>
      <c r="S76" s="15">
        <f t="shared" si="12"/>
        <v>39.197000000000003</v>
      </c>
      <c r="T76" s="15">
        <f t="shared" si="13"/>
        <v>39.197000000000003</v>
      </c>
      <c r="U76" s="13" t="str">
        <f t="shared" si="14"/>
        <v>Thu</v>
      </c>
      <c r="V76" s="13" t="str">
        <f t="shared" si="15"/>
        <v>Mon</v>
      </c>
    </row>
    <row r="77" spans="1:22" x14ac:dyDescent="0.25">
      <c r="A77" t="s">
        <v>137</v>
      </c>
      <c r="B77" t="s">
        <v>52</v>
      </c>
      <c r="C77" t="s">
        <v>58</v>
      </c>
      <c r="D77" t="s">
        <v>27</v>
      </c>
      <c r="F77" s="10">
        <v>44109</v>
      </c>
      <c r="G77" s="10">
        <v>44117</v>
      </c>
      <c r="H77" s="5">
        <v>1</v>
      </c>
      <c r="I77" s="11"/>
      <c r="J77" s="11"/>
      <c r="K77" s="12">
        <v>0.25</v>
      </c>
      <c r="L77" s="12">
        <v>19.5</v>
      </c>
      <c r="M77" t="s">
        <v>32</v>
      </c>
      <c r="N77" s="14">
        <f t="shared" si="8"/>
        <v>8</v>
      </c>
      <c r="O77" s="13" cm="1">
        <f t="array" ref="O77">INDEX(TechRate,MATCH(H77,TechNum,0))</f>
        <v>80</v>
      </c>
      <c r="P77" s="15">
        <f t="shared" si="9"/>
        <v>20</v>
      </c>
      <c r="Q77" s="15">
        <f t="shared" si="10"/>
        <v>20</v>
      </c>
      <c r="R77" s="15">
        <f t="shared" si="11"/>
        <v>19.5</v>
      </c>
      <c r="S77" s="15">
        <f t="shared" si="12"/>
        <v>39.5</v>
      </c>
      <c r="T77" s="15">
        <f t="shared" si="13"/>
        <v>39.5</v>
      </c>
      <c r="U77" s="13" t="str">
        <f t="shared" si="14"/>
        <v>Mon</v>
      </c>
      <c r="V77" s="13" t="str">
        <f t="shared" si="15"/>
        <v>Tue</v>
      </c>
    </row>
    <row r="78" spans="1:22" x14ac:dyDescent="0.25">
      <c r="A78" t="s">
        <v>138</v>
      </c>
      <c r="B78" t="s">
        <v>52</v>
      </c>
      <c r="C78" t="s">
        <v>58</v>
      </c>
      <c r="D78" t="s">
        <v>26</v>
      </c>
      <c r="F78" s="10">
        <v>44109</v>
      </c>
      <c r="G78" s="10">
        <v>44117</v>
      </c>
      <c r="H78" s="5">
        <v>1</v>
      </c>
      <c r="I78" s="11"/>
      <c r="J78" s="11"/>
      <c r="K78" s="12">
        <v>0.25</v>
      </c>
      <c r="L78" s="12">
        <v>22.425000000000001</v>
      </c>
      <c r="M78" t="s">
        <v>32</v>
      </c>
      <c r="N78" s="14">
        <f t="shared" si="8"/>
        <v>8</v>
      </c>
      <c r="O78" s="13" cm="1">
        <f t="array" ref="O78">INDEX(TechRate,MATCH(H78,TechNum,0))</f>
        <v>80</v>
      </c>
      <c r="P78" s="15">
        <f t="shared" si="9"/>
        <v>20</v>
      </c>
      <c r="Q78" s="15">
        <f t="shared" si="10"/>
        <v>20</v>
      </c>
      <c r="R78" s="15">
        <f t="shared" si="11"/>
        <v>22.425000000000001</v>
      </c>
      <c r="S78" s="15">
        <f t="shared" si="12"/>
        <v>42.424999999999997</v>
      </c>
      <c r="T78" s="15">
        <f t="shared" si="13"/>
        <v>42.424999999999997</v>
      </c>
      <c r="U78" s="13" t="str">
        <f t="shared" si="14"/>
        <v>Mon</v>
      </c>
      <c r="V78" s="13" t="str">
        <f t="shared" si="15"/>
        <v>Tue</v>
      </c>
    </row>
    <row r="79" spans="1:22" x14ac:dyDescent="0.25">
      <c r="A79" t="s">
        <v>139</v>
      </c>
      <c r="B79" t="s">
        <v>53</v>
      </c>
      <c r="C79" t="s">
        <v>24</v>
      </c>
      <c r="D79" t="s">
        <v>27</v>
      </c>
      <c r="F79" s="10">
        <v>44109</v>
      </c>
      <c r="G79" s="10">
        <v>44117</v>
      </c>
      <c r="H79" s="5">
        <v>1</v>
      </c>
      <c r="I79" s="11"/>
      <c r="J79" s="11"/>
      <c r="K79" s="12">
        <v>0.5</v>
      </c>
      <c r="L79" s="12">
        <v>26.582599999999999</v>
      </c>
      <c r="M79" t="s">
        <v>32</v>
      </c>
      <c r="N79" s="14">
        <f t="shared" ref="N79:N142" si="16">IF(G79="","",G79-F79)</f>
        <v>8</v>
      </c>
      <c r="O79" s="13" cm="1">
        <f t="array" ref="O79">INDEX(TechRate,MATCH(H79,TechNum,0))</f>
        <v>80</v>
      </c>
      <c r="P79" s="15">
        <f t="shared" ref="P79:P142" si="17">O79*K79</f>
        <v>40</v>
      </c>
      <c r="Q79" s="15">
        <f t="shared" ref="Q79:Q142" si="18">IF(I79="Yes",0,P79)</f>
        <v>40</v>
      </c>
      <c r="R79" s="15">
        <f t="shared" ref="R79:R142" si="19">IF(J79="Yes",0,L79)</f>
        <v>26.582599999999999</v>
      </c>
      <c r="S79" s="15">
        <f t="shared" ref="S79:S142" si="20">SUM(L79,P79)</f>
        <v>66.582599999999999</v>
      </c>
      <c r="T79" s="15">
        <f t="shared" ref="T79:T142" si="21">SUM(Q79,R79)</f>
        <v>66.582599999999999</v>
      </c>
      <c r="U79" s="13" t="str">
        <f t="shared" ref="U79:U142" si="22">TEXT(F79,"ddd")</f>
        <v>Mon</v>
      </c>
      <c r="V79" s="13" t="str">
        <f t="shared" ref="V79:V142" si="23">TEXT(G79,"ddd")</f>
        <v>Tue</v>
      </c>
    </row>
    <row r="80" spans="1:22" x14ac:dyDescent="0.25">
      <c r="A80" t="s">
        <v>140</v>
      </c>
      <c r="B80" t="s">
        <v>49</v>
      </c>
      <c r="C80" t="s">
        <v>59</v>
      </c>
      <c r="D80" t="s">
        <v>27</v>
      </c>
      <c r="F80" s="10">
        <v>44109</v>
      </c>
      <c r="G80" s="10">
        <v>44128</v>
      </c>
      <c r="H80" s="5">
        <v>1</v>
      </c>
      <c r="I80" s="11"/>
      <c r="J80" s="11"/>
      <c r="K80" s="12">
        <v>0.5</v>
      </c>
      <c r="L80" s="12">
        <v>288.20800000000003</v>
      </c>
      <c r="M80" t="s">
        <v>33</v>
      </c>
      <c r="N80" s="14">
        <f t="shared" si="16"/>
        <v>19</v>
      </c>
      <c r="O80" s="13" cm="1">
        <f t="array" ref="O80">INDEX(TechRate,MATCH(H80,TechNum,0))</f>
        <v>80</v>
      </c>
      <c r="P80" s="15">
        <f t="shared" si="17"/>
        <v>40</v>
      </c>
      <c r="Q80" s="15">
        <f t="shared" si="18"/>
        <v>40</v>
      </c>
      <c r="R80" s="15">
        <f t="shared" si="19"/>
        <v>288.20800000000003</v>
      </c>
      <c r="S80" s="15">
        <f t="shared" si="20"/>
        <v>328.20800000000003</v>
      </c>
      <c r="T80" s="15">
        <f t="shared" si="21"/>
        <v>328.20800000000003</v>
      </c>
      <c r="U80" s="13" t="str">
        <f t="shared" si="22"/>
        <v>Mon</v>
      </c>
      <c r="V80" s="13" t="str">
        <f t="shared" si="23"/>
        <v>Sat</v>
      </c>
    </row>
    <row r="81" spans="1:22" x14ac:dyDescent="0.25">
      <c r="A81" t="s">
        <v>141</v>
      </c>
      <c r="B81" t="s">
        <v>52</v>
      </c>
      <c r="C81" t="s">
        <v>58</v>
      </c>
      <c r="D81" t="s">
        <v>28</v>
      </c>
      <c r="F81" s="10">
        <v>44109</v>
      </c>
      <c r="G81" s="10">
        <v>44123</v>
      </c>
      <c r="H81" s="5">
        <v>1</v>
      </c>
      <c r="I81" s="11"/>
      <c r="J81" s="11"/>
      <c r="K81" s="12">
        <v>0.5</v>
      </c>
      <c r="L81" s="12">
        <v>54.236800000000002</v>
      </c>
      <c r="M81" t="s">
        <v>32</v>
      </c>
      <c r="N81" s="14">
        <f t="shared" si="16"/>
        <v>14</v>
      </c>
      <c r="O81" s="13" cm="1">
        <f t="array" ref="O81">INDEX(TechRate,MATCH(H81,TechNum,0))</f>
        <v>80</v>
      </c>
      <c r="P81" s="15">
        <f t="shared" si="17"/>
        <v>40</v>
      </c>
      <c r="Q81" s="15">
        <f t="shared" si="18"/>
        <v>40</v>
      </c>
      <c r="R81" s="15">
        <f t="shared" si="19"/>
        <v>54.236800000000002</v>
      </c>
      <c r="S81" s="15">
        <f t="shared" si="20"/>
        <v>94.236800000000002</v>
      </c>
      <c r="T81" s="15">
        <f t="shared" si="21"/>
        <v>94.236800000000002</v>
      </c>
      <c r="U81" s="13" t="str">
        <f t="shared" si="22"/>
        <v>Mon</v>
      </c>
      <c r="V81" s="13" t="str">
        <f t="shared" si="23"/>
        <v>Mon</v>
      </c>
    </row>
    <row r="82" spans="1:22" x14ac:dyDescent="0.25">
      <c r="A82" t="s">
        <v>142</v>
      </c>
      <c r="B82" t="s">
        <v>53</v>
      </c>
      <c r="C82" t="s">
        <v>58</v>
      </c>
      <c r="D82" t="s">
        <v>27</v>
      </c>
      <c r="F82" s="10">
        <v>44110</v>
      </c>
      <c r="G82" s="10">
        <v>44123</v>
      </c>
      <c r="H82" s="5">
        <v>1</v>
      </c>
      <c r="I82" s="11"/>
      <c r="J82" s="11"/>
      <c r="K82" s="12">
        <v>0.25</v>
      </c>
      <c r="L82" s="12">
        <v>332.39699999999999</v>
      </c>
      <c r="M82" t="s">
        <v>34</v>
      </c>
      <c r="N82" s="14">
        <f t="shared" si="16"/>
        <v>13</v>
      </c>
      <c r="O82" s="13" cm="1">
        <f t="array" ref="O82">INDEX(TechRate,MATCH(H82,TechNum,0))</f>
        <v>80</v>
      </c>
      <c r="P82" s="15">
        <f t="shared" si="17"/>
        <v>20</v>
      </c>
      <c r="Q82" s="15">
        <f t="shared" si="18"/>
        <v>20</v>
      </c>
      <c r="R82" s="15">
        <f t="shared" si="19"/>
        <v>332.39699999999999</v>
      </c>
      <c r="S82" s="15">
        <f t="shared" si="20"/>
        <v>352.39699999999999</v>
      </c>
      <c r="T82" s="15">
        <f t="shared" si="21"/>
        <v>352.39699999999999</v>
      </c>
      <c r="U82" s="13" t="str">
        <f t="shared" si="22"/>
        <v>Tue</v>
      </c>
      <c r="V82" s="13" t="str">
        <f t="shared" si="23"/>
        <v>Mon</v>
      </c>
    </row>
    <row r="83" spans="1:22" x14ac:dyDescent="0.25">
      <c r="A83" t="s">
        <v>143</v>
      </c>
      <c r="B83" t="s">
        <v>50</v>
      </c>
      <c r="C83" t="s">
        <v>23</v>
      </c>
      <c r="D83" t="s">
        <v>27</v>
      </c>
      <c r="F83" s="10">
        <v>44110</v>
      </c>
      <c r="G83" s="10">
        <v>44127</v>
      </c>
      <c r="H83" s="5">
        <v>2</v>
      </c>
      <c r="I83" s="11"/>
      <c r="J83" s="11"/>
      <c r="K83" s="12">
        <v>0.75</v>
      </c>
      <c r="L83" s="12">
        <v>124.1649</v>
      </c>
      <c r="M83" t="s">
        <v>33</v>
      </c>
      <c r="N83" s="14">
        <f t="shared" si="16"/>
        <v>17</v>
      </c>
      <c r="O83" s="13" cm="1">
        <f t="array" ref="O83">INDEX(TechRate,MATCH(H83,TechNum,0))</f>
        <v>140</v>
      </c>
      <c r="P83" s="15">
        <f t="shared" si="17"/>
        <v>105</v>
      </c>
      <c r="Q83" s="15">
        <f t="shared" si="18"/>
        <v>105</v>
      </c>
      <c r="R83" s="15">
        <f t="shared" si="19"/>
        <v>124.1649</v>
      </c>
      <c r="S83" s="15">
        <f t="shared" si="20"/>
        <v>229.16489999999999</v>
      </c>
      <c r="T83" s="15">
        <f t="shared" si="21"/>
        <v>229.16489999999999</v>
      </c>
      <c r="U83" s="13" t="str">
        <f t="shared" si="22"/>
        <v>Tue</v>
      </c>
      <c r="V83" s="13" t="str">
        <f t="shared" si="23"/>
        <v>Fri</v>
      </c>
    </row>
    <row r="84" spans="1:22" x14ac:dyDescent="0.25">
      <c r="A84" t="s">
        <v>144</v>
      </c>
      <c r="B84" t="s">
        <v>49</v>
      </c>
      <c r="C84" t="s">
        <v>24</v>
      </c>
      <c r="D84" t="s">
        <v>26</v>
      </c>
      <c r="F84" s="10">
        <v>44110</v>
      </c>
      <c r="G84" s="10">
        <v>44130</v>
      </c>
      <c r="H84" s="5">
        <v>1</v>
      </c>
      <c r="I84" s="11"/>
      <c r="J84" s="11"/>
      <c r="K84" s="12">
        <v>0.25</v>
      </c>
      <c r="L84" s="12">
        <v>21.63</v>
      </c>
      <c r="M84" t="s">
        <v>32</v>
      </c>
      <c r="N84" s="14">
        <f t="shared" si="16"/>
        <v>20</v>
      </c>
      <c r="O84" s="13" cm="1">
        <f t="array" ref="O84">INDEX(TechRate,MATCH(H84,TechNum,0))</f>
        <v>80</v>
      </c>
      <c r="P84" s="15">
        <f t="shared" si="17"/>
        <v>20</v>
      </c>
      <c r="Q84" s="15">
        <f t="shared" si="18"/>
        <v>20</v>
      </c>
      <c r="R84" s="15">
        <f t="shared" si="19"/>
        <v>21.63</v>
      </c>
      <c r="S84" s="15">
        <f t="shared" si="20"/>
        <v>41.629999999999995</v>
      </c>
      <c r="T84" s="15">
        <f t="shared" si="21"/>
        <v>41.629999999999995</v>
      </c>
      <c r="U84" s="13" t="str">
        <f t="shared" si="22"/>
        <v>Tue</v>
      </c>
      <c r="V84" s="13" t="str">
        <f t="shared" si="23"/>
        <v>Mon</v>
      </c>
    </row>
    <row r="85" spans="1:22" x14ac:dyDescent="0.25">
      <c r="A85" t="s">
        <v>145</v>
      </c>
      <c r="B85" t="s">
        <v>50</v>
      </c>
      <c r="C85" t="s">
        <v>23</v>
      </c>
      <c r="D85" t="s">
        <v>27</v>
      </c>
      <c r="F85" s="10">
        <v>44111</v>
      </c>
      <c r="G85" s="10">
        <v>44123</v>
      </c>
      <c r="H85" s="5">
        <v>2</v>
      </c>
      <c r="I85" s="11"/>
      <c r="J85" s="11" t="s">
        <v>18</v>
      </c>
      <c r="K85" s="12">
        <v>0.25</v>
      </c>
      <c r="L85" s="12">
        <v>33</v>
      </c>
      <c r="M85" t="s">
        <v>33</v>
      </c>
      <c r="N85" s="14">
        <f t="shared" si="16"/>
        <v>12</v>
      </c>
      <c r="O85" s="13" cm="1">
        <f t="array" ref="O85">INDEX(TechRate,MATCH(H85,TechNum,0))</f>
        <v>140</v>
      </c>
      <c r="P85" s="15">
        <f t="shared" si="17"/>
        <v>35</v>
      </c>
      <c r="Q85" s="15">
        <f t="shared" si="18"/>
        <v>35</v>
      </c>
      <c r="R85" s="15">
        <f t="shared" si="19"/>
        <v>0</v>
      </c>
      <c r="S85" s="15">
        <f t="shared" si="20"/>
        <v>68</v>
      </c>
      <c r="T85" s="15">
        <f t="shared" si="21"/>
        <v>35</v>
      </c>
      <c r="U85" s="13" t="str">
        <f t="shared" si="22"/>
        <v>Wed</v>
      </c>
      <c r="V85" s="13" t="str">
        <f t="shared" si="23"/>
        <v>Mon</v>
      </c>
    </row>
    <row r="86" spans="1:22" x14ac:dyDescent="0.25">
      <c r="A86" t="s">
        <v>146</v>
      </c>
      <c r="B86" t="s">
        <v>50</v>
      </c>
      <c r="C86" t="s">
        <v>23</v>
      </c>
      <c r="D86" t="s">
        <v>27</v>
      </c>
      <c r="F86" s="10">
        <v>44111</v>
      </c>
      <c r="G86" s="10">
        <v>44123</v>
      </c>
      <c r="H86" s="5">
        <v>2</v>
      </c>
      <c r="I86" s="11"/>
      <c r="J86" s="11"/>
      <c r="K86" s="12">
        <v>0.5</v>
      </c>
      <c r="L86" s="12">
        <v>154.5</v>
      </c>
      <c r="M86" t="s">
        <v>33</v>
      </c>
      <c r="N86" s="14">
        <f t="shared" si="16"/>
        <v>12</v>
      </c>
      <c r="O86" s="13" cm="1">
        <f t="array" ref="O86">INDEX(TechRate,MATCH(H86,TechNum,0))</f>
        <v>140</v>
      </c>
      <c r="P86" s="15">
        <f t="shared" si="17"/>
        <v>70</v>
      </c>
      <c r="Q86" s="15">
        <f t="shared" si="18"/>
        <v>70</v>
      </c>
      <c r="R86" s="15">
        <f t="shared" si="19"/>
        <v>154.5</v>
      </c>
      <c r="S86" s="15">
        <f t="shared" si="20"/>
        <v>224.5</v>
      </c>
      <c r="T86" s="15">
        <f t="shared" si="21"/>
        <v>224.5</v>
      </c>
      <c r="U86" s="13" t="str">
        <f t="shared" si="22"/>
        <v>Wed</v>
      </c>
      <c r="V86" s="13" t="str">
        <f t="shared" si="23"/>
        <v>Mon</v>
      </c>
    </row>
    <row r="87" spans="1:22" x14ac:dyDescent="0.25">
      <c r="A87" t="s">
        <v>147</v>
      </c>
      <c r="B87" t="s">
        <v>52</v>
      </c>
      <c r="C87" t="s">
        <v>58</v>
      </c>
      <c r="D87" t="s">
        <v>17</v>
      </c>
      <c r="F87" s="10">
        <v>44111</v>
      </c>
      <c r="G87" s="10">
        <v>44124</v>
      </c>
      <c r="H87" s="5">
        <v>1</v>
      </c>
      <c r="I87" s="11"/>
      <c r="J87" s="11"/>
      <c r="K87" s="12">
        <v>1</v>
      </c>
      <c r="L87" s="12">
        <v>48.75</v>
      </c>
      <c r="M87" t="s">
        <v>32</v>
      </c>
      <c r="N87" s="14">
        <f t="shared" si="16"/>
        <v>13</v>
      </c>
      <c r="O87" s="13" cm="1">
        <f t="array" ref="O87">INDEX(TechRate,MATCH(H87,TechNum,0))</f>
        <v>80</v>
      </c>
      <c r="P87" s="15">
        <f t="shared" si="17"/>
        <v>80</v>
      </c>
      <c r="Q87" s="15">
        <f t="shared" si="18"/>
        <v>80</v>
      </c>
      <c r="R87" s="15">
        <f t="shared" si="19"/>
        <v>48.75</v>
      </c>
      <c r="S87" s="15">
        <f t="shared" si="20"/>
        <v>128.75</v>
      </c>
      <c r="T87" s="15">
        <f t="shared" si="21"/>
        <v>128.75</v>
      </c>
      <c r="U87" s="13" t="str">
        <f t="shared" si="22"/>
        <v>Wed</v>
      </c>
      <c r="V87" s="13" t="str">
        <f t="shared" si="23"/>
        <v>Tue</v>
      </c>
    </row>
    <row r="88" spans="1:22" x14ac:dyDescent="0.25">
      <c r="A88" t="s">
        <v>148</v>
      </c>
      <c r="B88" t="s">
        <v>52</v>
      </c>
      <c r="C88" t="s">
        <v>58</v>
      </c>
      <c r="D88" t="s">
        <v>26</v>
      </c>
      <c r="F88" s="10">
        <v>44112</v>
      </c>
      <c r="G88" s="10">
        <v>44124</v>
      </c>
      <c r="H88" s="5">
        <v>1</v>
      </c>
      <c r="I88" s="11"/>
      <c r="J88" s="11"/>
      <c r="K88" s="12">
        <v>0.25</v>
      </c>
      <c r="L88" s="12">
        <v>76.1678</v>
      </c>
      <c r="M88" t="s">
        <v>32</v>
      </c>
      <c r="N88" s="14">
        <f t="shared" si="16"/>
        <v>12</v>
      </c>
      <c r="O88" s="13" cm="1">
        <f t="array" ref="O88">INDEX(TechRate,MATCH(H88,TechNum,0))</f>
        <v>80</v>
      </c>
      <c r="P88" s="15">
        <f t="shared" si="17"/>
        <v>20</v>
      </c>
      <c r="Q88" s="15">
        <f t="shared" si="18"/>
        <v>20</v>
      </c>
      <c r="R88" s="15">
        <f t="shared" si="19"/>
        <v>76.1678</v>
      </c>
      <c r="S88" s="15">
        <f t="shared" si="20"/>
        <v>96.1678</v>
      </c>
      <c r="T88" s="15">
        <f t="shared" si="21"/>
        <v>96.1678</v>
      </c>
      <c r="U88" s="13" t="str">
        <f t="shared" si="22"/>
        <v>Thu</v>
      </c>
      <c r="V88" s="13" t="str">
        <f t="shared" si="23"/>
        <v>Tue</v>
      </c>
    </row>
    <row r="89" spans="1:22" x14ac:dyDescent="0.25">
      <c r="A89" t="s">
        <v>149</v>
      </c>
      <c r="B89" t="s">
        <v>50</v>
      </c>
      <c r="C89" t="s">
        <v>23</v>
      </c>
      <c r="D89" t="s">
        <v>28</v>
      </c>
      <c r="F89" s="10">
        <v>44112</v>
      </c>
      <c r="G89" s="10">
        <v>44142</v>
      </c>
      <c r="H89" s="5">
        <v>1</v>
      </c>
      <c r="I89" s="11"/>
      <c r="J89" s="11"/>
      <c r="K89" s="12">
        <v>0.75</v>
      </c>
      <c r="L89" s="12">
        <v>117</v>
      </c>
      <c r="M89" t="s">
        <v>33</v>
      </c>
      <c r="N89" s="14">
        <f t="shared" si="16"/>
        <v>30</v>
      </c>
      <c r="O89" s="13" cm="1">
        <f t="array" ref="O89">INDEX(TechRate,MATCH(H89,TechNum,0))</f>
        <v>80</v>
      </c>
      <c r="P89" s="15">
        <f t="shared" si="17"/>
        <v>60</v>
      </c>
      <c r="Q89" s="15">
        <f t="shared" si="18"/>
        <v>60</v>
      </c>
      <c r="R89" s="15">
        <f t="shared" si="19"/>
        <v>117</v>
      </c>
      <c r="S89" s="15">
        <f t="shared" si="20"/>
        <v>177</v>
      </c>
      <c r="T89" s="15">
        <f t="shared" si="21"/>
        <v>177</v>
      </c>
      <c r="U89" s="13" t="str">
        <f t="shared" si="22"/>
        <v>Thu</v>
      </c>
      <c r="V89" s="13" t="str">
        <f t="shared" si="23"/>
        <v>Sat</v>
      </c>
    </row>
    <row r="90" spans="1:22" x14ac:dyDescent="0.25">
      <c r="A90" t="s">
        <v>150</v>
      </c>
      <c r="B90" t="s">
        <v>50</v>
      </c>
      <c r="C90" t="s">
        <v>59</v>
      </c>
      <c r="D90" t="s">
        <v>17</v>
      </c>
      <c r="F90" s="10">
        <v>44112</v>
      </c>
      <c r="G90" s="10">
        <v>44145</v>
      </c>
      <c r="H90" s="5">
        <v>2</v>
      </c>
      <c r="I90" s="11"/>
      <c r="J90" s="11"/>
      <c r="K90" s="12">
        <v>1.5</v>
      </c>
      <c r="L90" s="12">
        <v>1575.9739999999999</v>
      </c>
      <c r="M90" t="s">
        <v>33</v>
      </c>
      <c r="N90" s="14">
        <f t="shared" si="16"/>
        <v>33</v>
      </c>
      <c r="O90" s="13" cm="1">
        <f t="array" ref="O90">INDEX(TechRate,MATCH(H90,TechNum,0))</f>
        <v>140</v>
      </c>
      <c r="P90" s="15">
        <f t="shared" si="17"/>
        <v>210</v>
      </c>
      <c r="Q90" s="15">
        <f t="shared" si="18"/>
        <v>210</v>
      </c>
      <c r="R90" s="15">
        <f t="shared" si="19"/>
        <v>1575.9739999999999</v>
      </c>
      <c r="S90" s="15">
        <f t="shared" si="20"/>
        <v>1785.9739999999999</v>
      </c>
      <c r="T90" s="15">
        <f t="shared" si="21"/>
        <v>1785.9739999999999</v>
      </c>
      <c r="U90" s="13" t="str">
        <f t="shared" si="22"/>
        <v>Thu</v>
      </c>
      <c r="V90" s="13" t="str">
        <f t="shared" si="23"/>
        <v>Tue</v>
      </c>
    </row>
    <row r="91" spans="1:22" x14ac:dyDescent="0.25">
      <c r="A91" t="s">
        <v>151</v>
      </c>
      <c r="B91" t="s">
        <v>53</v>
      </c>
      <c r="C91" t="s">
        <v>23</v>
      </c>
      <c r="D91" t="s">
        <v>28</v>
      </c>
      <c r="F91" s="10">
        <v>44112</v>
      </c>
      <c r="G91" s="10">
        <v>44153</v>
      </c>
      <c r="H91" s="5">
        <v>1</v>
      </c>
      <c r="I91" s="11"/>
      <c r="J91" s="11"/>
      <c r="K91" s="12">
        <v>0.5</v>
      </c>
      <c r="L91" s="12">
        <v>21.33</v>
      </c>
      <c r="M91" t="s">
        <v>34</v>
      </c>
      <c r="N91" s="14">
        <f t="shared" si="16"/>
        <v>41</v>
      </c>
      <c r="O91" s="13" cm="1">
        <f t="array" ref="O91">INDEX(TechRate,MATCH(H91,TechNum,0))</f>
        <v>80</v>
      </c>
      <c r="P91" s="15">
        <f t="shared" si="17"/>
        <v>40</v>
      </c>
      <c r="Q91" s="15">
        <f t="shared" si="18"/>
        <v>40</v>
      </c>
      <c r="R91" s="15">
        <f t="shared" si="19"/>
        <v>21.33</v>
      </c>
      <c r="S91" s="15">
        <f t="shared" si="20"/>
        <v>61.33</v>
      </c>
      <c r="T91" s="15">
        <f t="shared" si="21"/>
        <v>61.33</v>
      </c>
      <c r="U91" s="13" t="str">
        <f t="shared" si="22"/>
        <v>Thu</v>
      </c>
      <c r="V91" s="13" t="str">
        <f t="shared" si="23"/>
        <v>Wed</v>
      </c>
    </row>
    <row r="92" spans="1:22" x14ac:dyDescent="0.25">
      <c r="A92" t="s">
        <v>152</v>
      </c>
      <c r="B92" t="s">
        <v>54</v>
      </c>
      <c r="C92" t="s">
        <v>21</v>
      </c>
      <c r="D92" t="s">
        <v>28</v>
      </c>
      <c r="F92" s="10">
        <v>44112</v>
      </c>
      <c r="G92" s="10">
        <v>44165</v>
      </c>
      <c r="H92" s="5">
        <v>1</v>
      </c>
      <c r="I92" s="11"/>
      <c r="J92" s="11"/>
      <c r="K92" s="12">
        <v>0.5</v>
      </c>
      <c r="L92" s="12">
        <v>74.785899999999998</v>
      </c>
      <c r="M92" t="s">
        <v>32</v>
      </c>
      <c r="N92" s="14">
        <f t="shared" si="16"/>
        <v>53</v>
      </c>
      <c r="O92" s="13" cm="1">
        <f t="array" ref="O92">INDEX(TechRate,MATCH(H92,TechNum,0))</f>
        <v>80</v>
      </c>
      <c r="P92" s="15">
        <f t="shared" si="17"/>
        <v>40</v>
      </c>
      <c r="Q92" s="15">
        <f t="shared" si="18"/>
        <v>40</v>
      </c>
      <c r="R92" s="15">
        <f t="shared" si="19"/>
        <v>74.785899999999998</v>
      </c>
      <c r="S92" s="15">
        <f t="shared" si="20"/>
        <v>114.7859</v>
      </c>
      <c r="T92" s="15">
        <f t="shared" si="21"/>
        <v>114.7859</v>
      </c>
      <c r="U92" s="13" t="str">
        <f t="shared" si="22"/>
        <v>Thu</v>
      </c>
      <c r="V92" s="13" t="str">
        <f t="shared" si="23"/>
        <v>Mon</v>
      </c>
    </row>
    <row r="93" spans="1:22" x14ac:dyDescent="0.25">
      <c r="A93" t="s">
        <v>153</v>
      </c>
      <c r="B93" t="s">
        <v>56</v>
      </c>
      <c r="C93" t="s">
        <v>21</v>
      </c>
      <c r="D93" t="s">
        <v>17</v>
      </c>
      <c r="F93" s="10">
        <v>44112</v>
      </c>
      <c r="G93" s="10">
        <v>44166</v>
      </c>
      <c r="H93" s="5">
        <v>2</v>
      </c>
      <c r="I93" s="11"/>
      <c r="J93" s="11"/>
      <c r="K93" s="12">
        <v>4.75</v>
      </c>
      <c r="L93" s="12">
        <v>1123.9716000000001</v>
      </c>
      <c r="M93" t="s">
        <v>33</v>
      </c>
      <c r="N93" s="14">
        <f t="shared" si="16"/>
        <v>54</v>
      </c>
      <c r="O93" s="13" cm="1">
        <f t="array" ref="O93">INDEX(TechRate,MATCH(H93,TechNum,0))</f>
        <v>140</v>
      </c>
      <c r="P93" s="15">
        <f t="shared" si="17"/>
        <v>665</v>
      </c>
      <c r="Q93" s="15">
        <f t="shared" si="18"/>
        <v>665</v>
      </c>
      <c r="R93" s="15">
        <f t="shared" si="19"/>
        <v>1123.9716000000001</v>
      </c>
      <c r="S93" s="15">
        <f t="shared" si="20"/>
        <v>1788.9716000000001</v>
      </c>
      <c r="T93" s="15">
        <f t="shared" si="21"/>
        <v>1788.9716000000001</v>
      </c>
      <c r="U93" s="13" t="str">
        <f t="shared" si="22"/>
        <v>Thu</v>
      </c>
      <c r="V93" s="13" t="str">
        <f t="shared" si="23"/>
        <v>Tue</v>
      </c>
    </row>
    <row r="94" spans="1:22" x14ac:dyDescent="0.25">
      <c r="A94" t="s">
        <v>154</v>
      </c>
      <c r="B94" t="s">
        <v>49</v>
      </c>
      <c r="C94" t="s">
        <v>24</v>
      </c>
      <c r="D94" t="s">
        <v>27</v>
      </c>
      <c r="F94" s="10">
        <v>44116</v>
      </c>
      <c r="G94" s="10">
        <v>44130</v>
      </c>
      <c r="H94" s="5">
        <v>2</v>
      </c>
      <c r="I94" s="11"/>
      <c r="J94" s="11"/>
      <c r="K94" s="12">
        <v>1</v>
      </c>
      <c r="L94" s="12">
        <v>128.9796</v>
      </c>
      <c r="M94" t="s">
        <v>32</v>
      </c>
      <c r="N94" s="14">
        <f t="shared" si="16"/>
        <v>14</v>
      </c>
      <c r="O94" s="13" cm="1">
        <f t="array" ref="O94">INDEX(TechRate,MATCH(H94,TechNum,0))</f>
        <v>140</v>
      </c>
      <c r="P94" s="15">
        <f t="shared" si="17"/>
        <v>140</v>
      </c>
      <c r="Q94" s="15">
        <f t="shared" si="18"/>
        <v>140</v>
      </c>
      <c r="R94" s="15">
        <f t="shared" si="19"/>
        <v>128.9796</v>
      </c>
      <c r="S94" s="15">
        <f t="shared" si="20"/>
        <v>268.9796</v>
      </c>
      <c r="T94" s="15">
        <f t="shared" si="21"/>
        <v>268.9796</v>
      </c>
      <c r="U94" s="13" t="str">
        <f t="shared" si="22"/>
        <v>Mon</v>
      </c>
      <c r="V94" s="13" t="str">
        <f t="shared" si="23"/>
        <v>Mon</v>
      </c>
    </row>
    <row r="95" spans="1:22" x14ac:dyDescent="0.25">
      <c r="A95" t="s">
        <v>155</v>
      </c>
      <c r="B95" t="s">
        <v>53</v>
      </c>
      <c r="C95" t="s">
        <v>23</v>
      </c>
      <c r="D95" t="s">
        <v>28</v>
      </c>
      <c r="F95" s="10">
        <v>44116</v>
      </c>
      <c r="G95" s="10">
        <v>44139</v>
      </c>
      <c r="H95" s="5">
        <v>1</v>
      </c>
      <c r="I95" s="11"/>
      <c r="J95" s="11"/>
      <c r="K95" s="12">
        <v>0.5</v>
      </c>
      <c r="L95" s="12">
        <v>144</v>
      </c>
      <c r="M95" t="s">
        <v>34</v>
      </c>
      <c r="N95" s="14">
        <f t="shared" si="16"/>
        <v>23</v>
      </c>
      <c r="O95" s="13" cm="1">
        <f t="array" ref="O95">INDEX(TechRate,MATCH(H95,TechNum,0))</f>
        <v>80</v>
      </c>
      <c r="P95" s="15">
        <f t="shared" si="17"/>
        <v>40</v>
      </c>
      <c r="Q95" s="15">
        <f t="shared" si="18"/>
        <v>40</v>
      </c>
      <c r="R95" s="15">
        <f t="shared" si="19"/>
        <v>144</v>
      </c>
      <c r="S95" s="15">
        <f t="shared" si="20"/>
        <v>184</v>
      </c>
      <c r="T95" s="15">
        <f t="shared" si="21"/>
        <v>184</v>
      </c>
      <c r="U95" s="13" t="str">
        <f t="shared" si="22"/>
        <v>Mon</v>
      </c>
      <c r="V95" s="13" t="str">
        <f t="shared" si="23"/>
        <v>Wed</v>
      </c>
    </row>
    <row r="96" spans="1:22" x14ac:dyDescent="0.25">
      <c r="A96" t="s">
        <v>156</v>
      </c>
      <c r="B96" t="s">
        <v>49</v>
      </c>
      <c r="C96" t="s">
        <v>21</v>
      </c>
      <c r="D96" t="s">
        <v>27</v>
      </c>
      <c r="F96" s="10">
        <v>44116</v>
      </c>
      <c r="G96" s="10">
        <v>44140</v>
      </c>
      <c r="H96" s="5">
        <v>2</v>
      </c>
      <c r="I96" s="11"/>
      <c r="J96" s="11"/>
      <c r="K96" s="12">
        <v>1</v>
      </c>
      <c r="L96" s="12">
        <v>1211.8269</v>
      </c>
      <c r="M96" t="s">
        <v>32</v>
      </c>
      <c r="N96" s="14">
        <f t="shared" si="16"/>
        <v>24</v>
      </c>
      <c r="O96" s="13" cm="1">
        <f t="array" ref="O96">INDEX(TechRate,MATCH(H96,TechNum,0))</f>
        <v>140</v>
      </c>
      <c r="P96" s="15">
        <f t="shared" si="17"/>
        <v>140</v>
      </c>
      <c r="Q96" s="15">
        <f t="shared" si="18"/>
        <v>140</v>
      </c>
      <c r="R96" s="15">
        <f t="shared" si="19"/>
        <v>1211.8269</v>
      </c>
      <c r="S96" s="15">
        <f t="shared" si="20"/>
        <v>1351.8269</v>
      </c>
      <c r="T96" s="15">
        <f t="shared" si="21"/>
        <v>1351.8269</v>
      </c>
      <c r="U96" s="13" t="str">
        <f t="shared" si="22"/>
        <v>Mon</v>
      </c>
      <c r="V96" s="13" t="str">
        <f t="shared" si="23"/>
        <v>Thu</v>
      </c>
    </row>
    <row r="97" spans="1:22" x14ac:dyDescent="0.25">
      <c r="A97" t="s">
        <v>157</v>
      </c>
      <c r="B97" t="s">
        <v>52</v>
      </c>
      <c r="C97" t="s">
        <v>21</v>
      </c>
      <c r="D97" t="s">
        <v>28</v>
      </c>
      <c r="F97" s="10">
        <v>44116</v>
      </c>
      <c r="G97" s="10">
        <v>44153</v>
      </c>
      <c r="H97" s="5">
        <v>1</v>
      </c>
      <c r="I97" s="11"/>
      <c r="J97" s="11"/>
      <c r="K97" s="12">
        <v>0.5</v>
      </c>
      <c r="L97" s="12">
        <v>54.124600000000001</v>
      </c>
      <c r="M97" t="s">
        <v>32</v>
      </c>
      <c r="N97" s="14">
        <f t="shared" si="16"/>
        <v>37</v>
      </c>
      <c r="O97" s="13" cm="1">
        <f t="array" ref="O97">INDEX(TechRate,MATCH(H97,TechNum,0))</f>
        <v>80</v>
      </c>
      <c r="P97" s="15">
        <f t="shared" si="17"/>
        <v>40</v>
      </c>
      <c r="Q97" s="15">
        <f t="shared" si="18"/>
        <v>40</v>
      </c>
      <c r="R97" s="15">
        <f t="shared" si="19"/>
        <v>54.124600000000001</v>
      </c>
      <c r="S97" s="15">
        <f t="shared" si="20"/>
        <v>94.124600000000001</v>
      </c>
      <c r="T97" s="15">
        <f t="shared" si="21"/>
        <v>94.124600000000001</v>
      </c>
      <c r="U97" s="13" t="str">
        <f t="shared" si="22"/>
        <v>Mon</v>
      </c>
      <c r="V97" s="13" t="str">
        <f t="shared" si="23"/>
        <v>Wed</v>
      </c>
    </row>
    <row r="98" spans="1:22" x14ac:dyDescent="0.25">
      <c r="A98" t="s">
        <v>158</v>
      </c>
      <c r="B98" t="s">
        <v>50</v>
      </c>
      <c r="C98" t="s">
        <v>21</v>
      </c>
      <c r="D98" t="s">
        <v>27</v>
      </c>
      <c r="E98" t="s">
        <v>18</v>
      </c>
      <c r="F98" s="10">
        <v>44116</v>
      </c>
      <c r="G98" s="10">
        <v>44154</v>
      </c>
      <c r="H98" s="5">
        <v>1</v>
      </c>
      <c r="I98" s="11"/>
      <c r="J98" s="11"/>
      <c r="K98" s="12">
        <v>0.5</v>
      </c>
      <c r="L98" s="12">
        <v>55.935699999999997</v>
      </c>
      <c r="M98" t="s">
        <v>33</v>
      </c>
      <c r="N98" s="14">
        <f t="shared" si="16"/>
        <v>38</v>
      </c>
      <c r="O98" s="13" cm="1">
        <f t="array" ref="O98">INDEX(TechRate,MATCH(H98,TechNum,0))</f>
        <v>80</v>
      </c>
      <c r="P98" s="15">
        <f t="shared" si="17"/>
        <v>40</v>
      </c>
      <c r="Q98" s="15">
        <f t="shared" si="18"/>
        <v>40</v>
      </c>
      <c r="R98" s="15">
        <f t="shared" si="19"/>
        <v>55.935699999999997</v>
      </c>
      <c r="S98" s="15">
        <f t="shared" si="20"/>
        <v>95.935699999999997</v>
      </c>
      <c r="T98" s="15">
        <f t="shared" si="21"/>
        <v>95.935699999999997</v>
      </c>
      <c r="U98" s="13" t="str">
        <f t="shared" si="22"/>
        <v>Mon</v>
      </c>
      <c r="V98" s="13" t="str">
        <f t="shared" si="23"/>
        <v>Thu</v>
      </c>
    </row>
    <row r="99" spans="1:22" x14ac:dyDescent="0.25">
      <c r="A99" t="s">
        <v>159</v>
      </c>
      <c r="B99" t="s">
        <v>54</v>
      </c>
      <c r="C99" t="s">
        <v>21</v>
      </c>
      <c r="D99" t="s">
        <v>27</v>
      </c>
      <c r="E99" t="s">
        <v>18</v>
      </c>
      <c r="F99" s="10">
        <v>44117</v>
      </c>
      <c r="G99" s="10">
        <v>44131</v>
      </c>
      <c r="H99" s="5">
        <v>1</v>
      </c>
      <c r="I99" s="11"/>
      <c r="J99" s="11"/>
      <c r="K99" s="12">
        <v>0.5</v>
      </c>
      <c r="L99" s="12">
        <v>11.06</v>
      </c>
      <c r="M99" t="s">
        <v>34</v>
      </c>
      <c r="N99" s="14">
        <f t="shared" si="16"/>
        <v>14</v>
      </c>
      <c r="O99" s="13" cm="1">
        <f t="array" ref="O99">INDEX(TechRate,MATCH(H99,TechNum,0))</f>
        <v>80</v>
      </c>
      <c r="P99" s="15">
        <f t="shared" si="17"/>
        <v>40</v>
      </c>
      <c r="Q99" s="15">
        <f t="shared" si="18"/>
        <v>40</v>
      </c>
      <c r="R99" s="15">
        <f t="shared" si="19"/>
        <v>11.06</v>
      </c>
      <c r="S99" s="15">
        <f t="shared" si="20"/>
        <v>51.06</v>
      </c>
      <c r="T99" s="15">
        <f t="shared" si="21"/>
        <v>51.06</v>
      </c>
      <c r="U99" s="13" t="str">
        <f t="shared" si="22"/>
        <v>Tue</v>
      </c>
      <c r="V99" s="13" t="str">
        <f t="shared" si="23"/>
        <v>Tue</v>
      </c>
    </row>
    <row r="100" spans="1:22" x14ac:dyDescent="0.25">
      <c r="A100" t="s">
        <v>160</v>
      </c>
      <c r="B100" t="s">
        <v>53</v>
      </c>
      <c r="C100" t="s">
        <v>23</v>
      </c>
      <c r="D100" t="s">
        <v>17</v>
      </c>
      <c r="F100" s="10">
        <v>44117</v>
      </c>
      <c r="G100" s="10">
        <v>44131</v>
      </c>
      <c r="H100" s="5">
        <v>1</v>
      </c>
      <c r="I100" s="11"/>
      <c r="J100" s="11"/>
      <c r="K100" s="12">
        <v>2</v>
      </c>
      <c r="L100" s="12">
        <v>77.165099999999995</v>
      </c>
      <c r="M100" t="s">
        <v>32</v>
      </c>
      <c r="N100" s="14">
        <f t="shared" si="16"/>
        <v>14</v>
      </c>
      <c r="O100" s="13" cm="1">
        <f t="array" ref="O100">INDEX(TechRate,MATCH(H100,TechNum,0))</f>
        <v>80</v>
      </c>
      <c r="P100" s="15">
        <f t="shared" si="17"/>
        <v>160</v>
      </c>
      <c r="Q100" s="15">
        <f t="shared" si="18"/>
        <v>160</v>
      </c>
      <c r="R100" s="15">
        <f t="shared" si="19"/>
        <v>77.165099999999995</v>
      </c>
      <c r="S100" s="15">
        <f t="shared" si="20"/>
        <v>237.1651</v>
      </c>
      <c r="T100" s="15">
        <f t="shared" si="21"/>
        <v>237.1651</v>
      </c>
      <c r="U100" s="13" t="str">
        <f t="shared" si="22"/>
        <v>Tue</v>
      </c>
      <c r="V100" s="13" t="str">
        <f t="shared" si="23"/>
        <v>Tue</v>
      </c>
    </row>
    <row r="101" spans="1:22" x14ac:dyDescent="0.25">
      <c r="A101" t="s">
        <v>161</v>
      </c>
      <c r="B101" t="s">
        <v>50</v>
      </c>
      <c r="C101" t="s">
        <v>23</v>
      </c>
      <c r="D101" t="s">
        <v>27</v>
      </c>
      <c r="F101" s="10">
        <v>44118</v>
      </c>
      <c r="G101" s="10">
        <v>44123</v>
      </c>
      <c r="H101" s="5">
        <v>2</v>
      </c>
      <c r="I101" s="11"/>
      <c r="J101" s="11"/>
      <c r="K101" s="12">
        <v>0.5</v>
      </c>
      <c r="L101" s="12">
        <v>66.158000000000001</v>
      </c>
      <c r="M101" t="s">
        <v>32</v>
      </c>
      <c r="N101" s="14">
        <f t="shared" si="16"/>
        <v>5</v>
      </c>
      <c r="O101" s="13" cm="1">
        <f t="array" ref="O101">INDEX(TechRate,MATCH(H101,TechNum,0))</f>
        <v>140</v>
      </c>
      <c r="P101" s="15">
        <f t="shared" si="17"/>
        <v>70</v>
      </c>
      <c r="Q101" s="15">
        <f t="shared" si="18"/>
        <v>70</v>
      </c>
      <c r="R101" s="15">
        <f t="shared" si="19"/>
        <v>66.158000000000001</v>
      </c>
      <c r="S101" s="15">
        <f t="shared" si="20"/>
        <v>136.15800000000002</v>
      </c>
      <c r="T101" s="15">
        <f t="shared" si="21"/>
        <v>136.15800000000002</v>
      </c>
      <c r="U101" s="13" t="str">
        <f t="shared" si="22"/>
        <v>Wed</v>
      </c>
      <c r="V101" s="13" t="str">
        <f t="shared" si="23"/>
        <v>Mon</v>
      </c>
    </row>
    <row r="102" spans="1:22" x14ac:dyDescent="0.25">
      <c r="A102" t="s">
        <v>162</v>
      </c>
      <c r="B102" t="s">
        <v>57</v>
      </c>
      <c r="C102" t="s">
        <v>21</v>
      </c>
      <c r="D102" t="s">
        <v>26</v>
      </c>
      <c r="F102" s="10">
        <v>44118</v>
      </c>
      <c r="G102" s="10">
        <v>44131</v>
      </c>
      <c r="H102" s="5">
        <v>1</v>
      </c>
      <c r="I102" s="11"/>
      <c r="J102" s="11"/>
      <c r="K102" s="12">
        <v>0.25</v>
      </c>
      <c r="L102" s="12">
        <v>27.953900000000001</v>
      </c>
      <c r="M102" t="s">
        <v>32</v>
      </c>
      <c r="N102" s="14">
        <f t="shared" si="16"/>
        <v>13</v>
      </c>
      <c r="O102" s="13" cm="1">
        <f t="array" ref="O102">INDEX(TechRate,MATCH(H102,TechNum,0))</f>
        <v>80</v>
      </c>
      <c r="P102" s="15">
        <f t="shared" si="17"/>
        <v>20</v>
      </c>
      <c r="Q102" s="15">
        <f t="shared" si="18"/>
        <v>20</v>
      </c>
      <c r="R102" s="15">
        <f t="shared" si="19"/>
        <v>27.953900000000001</v>
      </c>
      <c r="S102" s="15">
        <f t="shared" si="20"/>
        <v>47.953900000000004</v>
      </c>
      <c r="T102" s="15">
        <f t="shared" si="21"/>
        <v>47.953900000000004</v>
      </c>
      <c r="U102" s="13" t="str">
        <f t="shared" si="22"/>
        <v>Wed</v>
      </c>
      <c r="V102" s="13" t="str">
        <f t="shared" si="23"/>
        <v>Tue</v>
      </c>
    </row>
    <row r="103" spans="1:22" x14ac:dyDescent="0.25">
      <c r="A103" t="s">
        <v>163</v>
      </c>
      <c r="B103" t="s">
        <v>53</v>
      </c>
      <c r="C103" t="s">
        <v>23</v>
      </c>
      <c r="D103" t="s">
        <v>27</v>
      </c>
      <c r="F103" s="10">
        <v>44118</v>
      </c>
      <c r="G103" s="10">
        <v>44131</v>
      </c>
      <c r="H103" s="5">
        <v>1</v>
      </c>
      <c r="I103" s="11"/>
      <c r="J103" s="11"/>
      <c r="K103" s="12">
        <v>1</v>
      </c>
      <c r="L103" s="12">
        <v>216.3125</v>
      </c>
      <c r="M103" t="s">
        <v>33</v>
      </c>
      <c r="N103" s="14">
        <f t="shared" si="16"/>
        <v>13</v>
      </c>
      <c r="O103" s="13" cm="1">
        <f t="array" ref="O103">INDEX(TechRate,MATCH(H103,TechNum,0))</f>
        <v>80</v>
      </c>
      <c r="P103" s="15">
        <f t="shared" si="17"/>
        <v>80</v>
      </c>
      <c r="Q103" s="15">
        <f t="shared" si="18"/>
        <v>80</v>
      </c>
      <c r="R103" s="15">
        <f t="shared" si="19"/>
        <v>216.3125</v>
      </c>
      <c r="S103" s="15">
        <f t="shared" si="20"/>
        <v>296.3125</v>
      </c>
      <c r="T103" s="15">
        <f t="shared" si="21"/>
        <v>296.3125</v>
      </c>
      <c r="U103" s="13" t="str">
        <f t="shared" si="22"/>
        <v>Wed</v>
      </c>
      <c r="V103" s="13" t="str">
        <f t="shared" si="23"/>
        <v>Tue</v>
      </c>
    </row>
    <row r="104" spans="1:22" x14ac:dyDescent="0.25">
      <c r="A104" t="s">
        <v>164</v>
      </c>
      <c r="B104" t="s">
        <v>49</v>
      </c>
      <c r="C104" t="s">
        <v>24</v>
      </c>
      <c r="D104" t="s">
        <v>17</v>
      </c>
      <c r="F104" s="10">
        <v>44118</v>
      </c>
      <c r="G104" s="10">
        <v>44138</v>
      </c>
      <c r="H104" s="5">
        <v>2</v>
      </c>
      <c r="I104" s="11"/>
      <c r="J104" s="11"/>
      <c r="K104" s="12">
        <v>2</v>
      </c>
      <c r="L104" s="12">
        <v>619.51329999999996</v>
      </c>
      <c r="M104" t="s">
        <v>34</v>
      </c>
      <c r="N104" s="14">
        <f t="shared" si="16"/>
        <v>20</v>
      </c>
      <c r="O104" s="13" cm="1">
        <f t="array" ref="O104">INDEX(TechRate,MATCH(H104,TechNum,0))</f>
        <v>140</v>
      </c>
      <c r="P104" s="15">
        <f t="shared" si="17"/>
        <v>280</v>
      </c>
      <c r="Q104" s="15">
        <f t="shared" si="18"/>
        <v>280</v>
      </c>
      <c r="R104" s="15">
        <f t="shared" si="19"/>
        <v>619.51329999999996</v>
      </c>
      <c r="S104" s="15">
        <f t="shared" si="20"/>
        <v>899.51329999999996</v>
      </c>
      <c r="T104" s="15">
        <f t="shared" si="21"/>
        <v>899.51329999999996</v>
      </c>
      <c r="U104" s="13" t="str">
        <f t="shared" si="22"/>
        <v>Wed</v>
      </c>
      <c r="V104" s="13" t="str">
        <f t="shared" si="23"/>
        <v>Tue</v>
      </c>
    </row>
    <row r="105" spans="1:22" x14ac:dyDescent="0.25">
      <c r="A105" t="s">
        <v>165</v>
      </c>
      <c r="B105" t="s">
        <v>53</v>
      </c>
      <c r="C105" t="s">
        <v>21</v>
      </c>
      <c r="D105" t="s">
        <v>28</v>
      </c>
      <c r="F105" s="10">
        <v>44118</v>
      </c>
      <c r="G105" s="10">
        <v>44145</v>
      </c>
      <c r="H105" s="5">
        <v>1</v>
      </c>
      <c r="I105" s="11"/>
      <c r="J105" s="11"/>
      <c r="K105" s="12">
        <v>0.5</v>
      </c>
      <c r="L105" s="12">
        <v>3.12</v>
      </c>
      <c r="M105" t="s">
        <v>33</v>
      </c>
      <c r="N105" s="14">
        <f t="shared" si="16"/>
        <v>27</v>
      </c>
      <c r="O105" s="13" cm="1">
        <f t="array" ref="O105">INDEX(TechRate,MATCH(H105,TechNum,0))</f>
        <v>80</v>
      </c>
      <c r="P105" s="15">
        <f t="shared" si="17"/>
        <v>40</v>
      </c>
      <c r="Q105" s="15">
        <f t="shared" si="18"/>
        <v>40</v>
      </c>
      <c r="R105" s="15">
        <f t="shared" si="19"/>
        <v>3.12</v>
      </c>
      <c r="S105" s="15">
        <f t="shared" si="20"/>
        <v>43.12</v>
      </c>
      <c r="T105" s="15">
        <f t="shared" si="21"/>
        <v>43.12</v>
      </c>
      <c r="U105" s="13" t="str">
        <f t="shared" si="22"/>
        <v>Wed</v>
      </c>
      <c r="V105" s="13" t="str">
        <f t="shared" si="23"/>
        <v>Tue</v>
      </c>
    </row>
    <row r="106" spans="1:22" x14ac:dyDescent="0.25">
      <c r="A106" t="s">
        <v>166</v>
      </c>
      <c r="B106" t="s">
        <v>49</v>
      </c>
      <c r="C106" t="s">
        <v>21</v>
      </c>
      <c r="D106" t="s">
        <v>27</v>
      </c>
      <c r="F106" s="10">
        <v>44119</v>
      </c>
      <c r="G106" s="10">
        <v>44126</v>
      </c>
      <c r="H106" s="5">
        <v>1</v>
      </c>
      <c r="I106" s="11"/>
      <c r="J106" s="11"/>
      <c r="K106" s="12">
        <v>0.75</v>
      </c>
      <c r="L106" s="12">
        <v>163.26</v>
      </c>
      <c r="M106" t="s">
        <v>32</v>
      </c>
      <c r="N106" s="14">
        <f t="shared" si="16"/>
        <v>7</v>
      </c>
      <c r="O106" s="13" cm="1">
        <f t="array" ref="O106">INDEX(TechRate,MATCH(H106,TechNum,0))</f>
        <v>80</v>
      </c>
      <c r="P106" s="15">
        <f t="shared" si="17"/>
        <v>60</v>
      </c>
      <c r="Q106" s="15">
        <f t="shared" si="18"/>
        <v>60</v>
      </c>
      <c r="R106" s="15">
        <f t="shared" si="19"/>
        <v>163.26</v>
      </c>
      <c r="S106" s="15">
        <f t="shared" si="20"/>
        <v>223.26</v>
      </c>
      <c r="T106" s="15">
        <f t="shared" si="21"/>
        <v>223.26</v>
      </c>
      <c r="U106" s="13" t="str">
        <f t="shared" si="22"/>
        <v>Thu</v>
      </c>
      <c r="V106" s="13" t="str">
        <f t="shared" si="23"/>
        <v>Thu</v>
      </c>
    </row>
    <row r="107" spans="1:22" x14ac:dyDescent="0.25">
      <c r="A107" t="s">
        <v>167</v>
      </c>
      <c r="B107" t="s">
        <v>52</v>
      </c>
      <c r="C107" t="s">
        <v>58</v>
      </c>
      <c r="D107" t="s">
        <v>26</v>
      </c>
      <c r="F107" s="10">
        <v>44119</v>
      </c>
      <c r="G107" s="10">
        <v>44132</v>
      </c>
      <c r="H107" s="5">
        <v>1</v>
      </c>
      <c r="I107" s="11"/>
      <c r="J107" s="11"/>
      <c r="K107" s="12">
        <v>0.25</v>
      </c>
      <c r="L107" s="12">
        <v>65.251599999999996</v>
      </c>
      <c r="M107" t="s">
        <v>32</v>
      </c>
      <c r="N107" s="14">
        <f t="shared" si="16"/>
        <v>13</v>
      </c>
      <c r="O107" s="13" cm="1">
        <f t="array" ref="O107">INDEX(TechRate,MATCH(H107,TechNum,0))</f>
        <v>80</v>
      </c>
      <c r="P107" s="15">
        <f t="shared" si="17"/>
        <v>20</v>
      </c>
      <c r="Q107" s="15">
        <f t="shared" si="18"/>
        <v>20</v>
      </c>
      <c r="R107" s="15">
        <f t="shared" si="19"/>
        <v>65.251599999999996</v>
      </c>
      <c r="S107" s="15">
        <f t="shared" si="20"/>
        <v>85.251599999999996</v>
      </c>
      <c r="T107" s="15">
        <f t="shared" si="21"/>
        <v>85.251599999999996</v>
      </c>
      <c r="U107" s="13" t="str">
        <f t="shared" si="22"/>
        <v>Thu</v>
      </c>
      <c r="V107" s="13" t="str">
        <f t="shared" si="23"/>
        <v>Wed</v>
      </c>
    </row>
    <row r="108" spans="1:22" x14ac:dyDescent="0.25">
      <c r="A108" t="s">
        <v>168</v>
      </c>
      <c r="B108" t="s">
        <v>53</v>
      </c>
      <c r="C108" t="s">
        <v>21</v>
      </c>
      <c r="D108" t="s">
        <v>26</v>
      </c>
      <c r="F108" s="10">
        <v>44119</v>
      </c>
      <c r="G108" s="10">
        <v>44145</v>
      </c>
      <c r="H108" s="5">
        <v>1</v>
      </c>
      <c r="I108" s="11"/>
      <c r="J108" s="11"/>
      <c r="K108" s="12">
        <v>0.25</v>
      </c>
      <c r="L108" s="12">
        <v>30</v>
      </c>
      <c r="M108" t="s">
        <v>34</v>
      </c>
      <c r="N108" s="14">
        <f t="shared" si="16"/>
        <v>26</v>
      </c>
      <c r="O108" s="13" cm="1">
        <f t="array" ref="O108">INDEX(TechRate,MATCH(H108,TechNum,0))</f>
        <v>80</v>
      </c>
      <c r="P108" s="15">
        <f t="shared" si="17"/>
        <v>20</v>
      </c>
      <c r="Q108" s="15">
        <f t="shared" si="18"/>
        <v>20</v>
      </c>
      <c r="R108" s="15">
        <f t="shared" si="19"/>
        <v>30</v>
      </c>
      <c r="S108" s="15">
        <f t="shared" si="20"/>
        <v>50</v>
      </c>
      <c r="T108" s="15">
        <f t="shared" si="21"/>
        <v>50</v>
      </c>
      <c r="U108" s="13" t="str">
        <f t="shared" si="22"/>
        <v>Thu</v>
      </c>
      <c r="V108" s="13" t="str">
        <f t="shared" si="23"/>
        <v>Tue</v>
      </c>
    </row>
    <row r="109" spans="1:22" x14ac:dyDescent="0.25">
      <c r="A109" t="s">
        <v>169</v>
      </c>
      <c r="B109" t="s">
        <v>53</v>
      </c>
      <c r="C109" t="s">
        <v>21</v>
      </c>
      <c r="D109" t="s">
        <v>28</v>
      </c>
      <c r="F109" s="10">
        <v>44119</v>
      </c>
      <c r="G109" s="10">
        <v>44145</v>
      </c>
      <c r="H109" s="5">
        <v>1</v>
      </c>
      <c r="I109" s="11"/>
      <c r="J109" s="11"/>
      <c r="K109" s="12">
        <v>0.5</v>
      </c>
      <c r="L109" s="12">
        <v>105.8442</v>
      </c>
      <c r="M109" t="s">
        <v>32</v>
      </c>
      <c r="N109" s="14">
        <f t="shared" si="16"/>
        <v>26</v>
      </c>
      <c r="O109" s="13" cm="1">
        <f t="array" ref="O109">INDEX(TechRate,MATCH(H109,TechNum,0))</f>
        <v>80</v>
      </c>
      <c r="P109" s="15">
        <f t="shared" si="17"/>
        <v>40</v>
      </c>
      <c r="Q109" s="15">
        <f t="shared" si="18"/>
        <v>40</v>
      </c>
      <c r="R109" s="15">
        <f t="shared" si="19"/>
        <v>105.8442</v>
      </c>
      <c r="S109" s="15">
        <f t="shared" si="20"/>
        <v>145.8442</v>
      </c>
      <c r="T109" s="15">
        <f t="shared" si="21"/>
        <v>145.8442</v>
      </c>
      <c r="U109" s="13" t="str">
        <f t="shared" si="22"/>
        <v>Thu</v>
      </c>
      <c r="V109" s="13" t="str">
        <f t="shared" si="23"/>
        <v>Tue</v>
      </c>
    </row>
    <row r="110" spans="1:22" x14ac:dyDescent="0.25">
      <c r="A110" t="s">
        <v>170</v>
      </c>
      <c r="B110" t="s">
        <v>50</v>
      </c>
      <c r="C110" t="s">
        <v>24</v>
      </c>
      <c r="D110" t="s">
        <v>28</v>
      </c>
      <c r="F110" s="10">
        <v>44123</v>
      </c>
      <c r="G110" s="10">
        <v>44140</v>
      </c>
      <c r="H110" s="5">
        <v>2</v>
      </c>
      <c r="I110" s="11"/>
      <c r="J110" s="11"/>
      <c r="K110" s="12">
        <v>1</v>
      </c>
      <c r="L110" s="12">
        <v>547.08590000000004</v>
      </c>
      <c r="M110" t="s">
        <v>33</v>
      </c>
      <c r="N110" s="14">
        <f t="shared" si="16"/>
        <v>17</v>
      </c>
      <c r="O110" s="13" cm="1">
        <f t="array" ref="O110">INDEX(TechRate,MATCH(H110,TechNum,0))</f>
        <v>140</v>
      </c>
      <c r="P110" s="15">
        <f t="shared" si="17"/>
        <v>140</v>
      </c>
      <c r="Q110" s="15">
        <f t="shared" si="18"/>
        <v>140</v>
      </c>
      <c r="R110" s="15">
        <f t="shared" si="19"/>
        <v>547.08590000000004</v>
      </c>
      <c r="S110" s="15">
        <f t="shared" si="20"/>
        <v>687.08590000000004</v>
      </c>
      <c r="T110" s="15">
        <f t="shared" si="21"/>
        <v>687.08590000000004</v>
      </c>
      <c r="U110" s="13" t="str">
        <f t="shared" si="22"/>
        <v>Mon</v>
      </c>
      <c r="V110" s="13" t="str">
        <f t="shared" si="23"/>
        <v>Thu</v>
      </c>
    </row>
    <row r="111" spans="1:22" x14ac:dyDescent="0.25">
      <c r="A111" t="s">
        <v>171</v>
      </c>
      <c r="B111" t="s">
        <v>53</v>
      </c>
      <c r="C111" t="s">
        <v>21</v>
      </c>
      <c r="D111" t="s">
        <v>28</v>
      </c>
      <c r="F111" s="10">
        <v>44123</v>
      </c>
      <c r="G111" s="10">
        <v>44160</v>
      </c>
      <c r="H111" s="5">
        <v>1</v>
      </c>
      <c r="I111" s="11"/>
      <c r="J111" s="11"/>
      <c r="K111" s="12">
        <v>1</v>
      </c>
      <c r="L111" s="12">
        <v>120</v>
      </c>
      <c r="M111" t="s">
        <v>34</v>
      </c>
      <c r="N111" s="14">
        <f t="shared" si="16"/>
        <v>37</v>
      </c>
      <c r="O111" s="13" cm="1">
        <f t="array" ref="O111">INDEX(TechRate,MATCH(H111,TechNum,0))</f>
        <v>80</v>
      </c>
      <c r="P111" s="15">
        <f t="shared" si="17"/>
        <v>80</v>
      </c>
      <c r="Q111" s="15">
        <f t="shared" si="18"/>
        <v>80</v>
      </c>
      <c r="R111" s="15">
        <f t="shared" si="19"/>
        <v>120</v>
      </c>
      <c r="S111" s="15">
        <f t="shared" si="20"/>
        <v>200</v>
      </c>
      <c r="T111" s="15">
        <f t="shared" si="21"/>
        <v>200</v>
      </c>
      <c r="U111" s="13" t="str">
        <f t="shared" si="22"/>
        <v>Mon</v>
      </c>
      <c r="V111" s="13" t="str">
        <f t="shared" si="23"/>
        <v>Wed</v>
      </c>
    </row>
    <row r="112" spans="1:22" x14ac:dyDescent="0.25">
      <c r="A112" t="s">
        <v>172</v>
      </c>
      <c r="B112" t="s">
        <v>50</v>
      </c>
      <c r="C112" t="s">
        <v>23</v>
      </c>
      <c r="D112" t="s">
        <v>27</v>
      </c>
      <c r="F112" s="10">
        <v>44124</v>
      </c>
      <c r="G112" s="10">
        <v>44134</v>
      </c>
      <c r="H112" s="5">
        <v>1</v>
      </c>
      <c r="I112" s="11"/>
      <c r="J112" s="11"/>
      <c r="K112" s="12">
        <v>0.25</v>
      </c>
      <c r="L112" s="12">
        <v>30</v>
      </c>
      <c r="M112" t="s">
        <v>32</v>
      </c>
      <c r="N112" s="14">
        <f t="shared" si="16"/>
        <v>10</v>
      </c>
      <c r="O112" s="13" cm="1">
        <f t="array" ref="O112">INDEX(TechRate,MATCH(H112,TechNum,0))</f>
        <v>80</v>
      </c>
      <c r="P112" s="15">
        <f t="shared" si="17"/>
        <v>20</v>
      </c>
      <c r="Q112" s="15">
        <f t="shared" si="18"/>
        <v>20</v>
      </c>
      <c r="R112" s="15">
        <f t="shared" si="19"/>
        <v>30</v>
      </c>
      <c r="S112" s="15">
        <f t="shared" si="20"/>
        <v>50</v>
      </c>
      <c r="T112" s="15">
        <f t="shared" si="21"/>
        <v>50</v>
      </c>
      <c r="U112" s="13" t="str">
        <f t="shared" si="22"/>
        <v>Tue</v>
      </c>
      <c r="V112" s="13" t="str">
        <f t="shared" si="23"/>
        <v>Fri</v>
      </c>
    </row>
    <row r="113" spans="1:22" x14ac:dyDescent="0.25">
      <c r="A113" t="s">
        <v>173</v>
      </c>
      <c r="B113" t="s">
        <v>49</v>
      </c>
      <c r="C113" t="s">
        <v>59</v>
      </c>
      <c r="D113" t="s">
        <v>26</v>
      </c>
      <c r="F113" s="10">
        <v>44124</v>
      </c>
      <c r="G113" s="10">
        <v>44159</v>
      </c>
      <c r="H113" s="5">
        <v>1</v>
      </c>
      <c r="I113" s="11"/>
      <c r="J113" s="11"/>
      <c r="K113" s="12">
        <v>0.25</v>
      </c>
      <c r="L113" s="12">
        <v>27.63</v>
      </c>
      <c r="M113" t="s">
        <v>32</v>
      </c>
      <c r="N113" s="14">
        <f t="shared" si="16"/>
        <v>35</v>
      </c>
      <c r="O113" s="13" cm="1">
        <f t="array" ref="O113">INDEX(TechRate,MATCH(H113,TechNum,0))</f>
        <v>80</v>
      </c>
      <c r="P113" s="15">
        <f t="shared" si="17"/>
        <v>20</v>
      </c>
      <c r="Q113" s="15">
        <f t="shared" si="18"/>
        <v>20</v>
      </c>
      <c r="R113" s="15">
        <f t="shared" si="19"/>
        <v>27.63</v>
      </c>
      <c r="S113" s="15">
        <f t="shared" si="20"/>
        <v>47.629999999999995</v>
      </c>
      <c r="T113" s="15">
        <f t="shared" si="21"/>
        <v>47.629999999999995</v>
      </c>
      <c r="U113" s="13" t="str">
        <f t="shared" si="22"/>
        <v>Tue</v>
      </c>
      <c r="V113" s="13" t="str">
        <f t="shared" si="23"/>
        <v>Tue</v>
      </c>
    </row>
    <row r="114" spans="1:22" x14ac:dyDescent="0.25">
      <c r="A114" t="s">
        <v>174</v>
      </c>
      <c r="B114" t="s">
        <v>49</v>
      </c>
      <c r="C114" t="s">
        <v>24</v>
      </c>
      <c r="D114" t="s">
        <v>27</v>
      </c>
      <c r="F114" s="10">
        <v>44125</v>
      </c>
      <c r="G114" s="10">
        <v>44141</v>
      </c>
      <c r="H114" s="5">
        <v>1</v>
      </c>
      <c r="I114" s="11"/>
      <c r="J114" s="11"/>
      <c r="K114" s="12">
        <v>0.25</v>
      </c>
      <c r="L114" s="12">
        <v>250.42240000000001</v>
      </c>
      <c r="M114" t="s">
        <v>32</v>
      </c>
      <c r="N114" s="14">
        <f t="shared" si="16"/>
        <v>16</v>
      </c>
      <c r="O114" s="13" cm="1">
        <f t="array" ref="O114">INDEX(TechRate,MATCH(H114,TechNum,0))</f>
        <v>80</v>
      </c>
      <c r="P114" s="15">
        <f t="shared" si="17"/>
        <v>20</v>
      </c>
      <c r="Q114" s="15">
        <f t="shared" si="18"/>
        <v>20</v>
      </c>
      <c r="R114" s="15">
        <f t="shared" si="19"/>
        <v>250.42240000000001</v>
      </c>
      <c r="S114" s="15">
        <f t="shared" si="20"/>
        <v>270.42240000000004</v>
      </c>
      <c r="T114" s="15">
        <f t="shared" si="21"/>
        <v>270.42240000000004</v>
      </c>
      <c r="U114" s="13" t="str">
        <f t="shared" si="22"/>
        <v>Wed</v>
      </c>
      <c r="V114" s="13" t="str">
        <f t="shared" si="23"/>
        <v>Fri</v>
      </c>
    </row>
    <row r="115" spans="1:22" x14ac:dyDescent="0.25">
      <c r="A115" t="s">
        <v>175</v>
      </c>
      <c r="B115" t="s">
        <v>50</v>
      </c>
      <c r="C115" t="s">
        <v>21</v>
      </c>
      <c r="D115" t="s">
        <v>27</v>
      </c>
      <c r="E115" t="s">
        <v>18</v>
      </c>
      <c r="F115" s="10">
        <v>44125</v>
      </c>
      <c r="G115" s="10">
        <v>44140</v>
      </c>
      <c r="H115" s="5">
        <v>2</v>
      </c>
      <c r="I115" s="11"/>
      <c r="J115" s="11"/>
      <c r="K115" s="12">
        <v>0.25</v>
      </c>
      <c r="L115" s="12">
        <v>38.698399999999999</v>
      </c>
      <c r="M115" t="s">
        <v>33</v>
      </c>
      <c r="N115" s="14">
        <f t="shared" si="16"/>
        <v>15</v>
      </c>
      <c r="O115" s="13" cm="1">
        <f t="array" ref="O115">INDEX(TechRate,MATCH(H115,TechNum,0))</f>
        <v>140</v>
      </c>
      <c r="P115" s="15">
        <f t="shared" si="17"/>
        <v>35</v>
      </c>
      <c r="Q115" s="15">
        <f t="shared" si="18"/>
        <v>35</v>
      </c>
      <c r="R115" s="15">
        <f t="shared" si="19"/>
        <v>38.698399999999999</v>
      </c>
      <c r="S115" s="15">
        <f t="shared" si="20"/>
        <v>73.698399999999992</v>
      </c>
      <c r="T115" s="15">
        <f t="shared" si="21"/>
        <v>73.698399999999992</v>
      </c>
      <c r="U115" s="13" t="str">
        <f t="shared" si="22"/>
        <v>Wed</v>
      </c>
      <c r="V115" s="13" t="str">
        <f t="shared" si="23"/>
        <v>Thu</v>
      </c>
    </row>
    <row r="116" spans="1:22" x14ac:dyDescent="0.25">
      <c r="A116" t="s">
        <v>176</v>
      </c>
      <c r="B116" t="s">
        <v>50</v>
      </c>
      <c r="C116" t="s">
        <v>59</v>
      </c>
      <c r="D116" t="s">
        <v>27</v>
      </c>
      <c r="E116" t="s">
        <v>18</v>
      </c>
      <c r="F116" s="10">
        <v>44125</v>
      </c>
      <c r="G116" s="10">
        <v>44145</v>
      </c>
      <c r="H116" s="5">
        <v>2</v>
      </c>
      <c r="I116" s="11"/>
      <c r="J116" s="11"/>
      <c r="K116" s="12">
        <v>0.25</v>
      </c>
      <c r="L116" s="12">
        <v>33</v>
      </c>
      <c r="M116" t="s">
        <v>32</v>
      </c>
      <c r="N116" s="14">
        <f t="shared" si="16"/>
        <v>20</v>
      </c>
      <c r="O116" s="13" cm="1">
        <f t="array" ref="O116">INDEX(TechRate,MATCH(H116,TechNum,0))</f>
        <v>140</v>
      </c>
      <c r="P116" s="15">
        <f t="shared" si="17"/>
        <v>35</v>
      </c>
      <c r="Q116" s="15">
        <f t="shared" si="18"/>
        <v>35</v>
      </c>
      <c r="R116" s="15">
        <f t="shared" si="19"/>
        <v>33</v>
      </c>
      <c r="S116" s="15">
        <f t="shared" si="20"/>
        <v>68</v>
      </c>
      <c r="T116" s="15">
        <f t="shared" si="21"/>
        <v>68</v>
      </c>
      <c r="U116" s="13" t="str">
        <f t="shared" si="22"/>
        <v>Wed</v>
      </c>
      <c r="V116" s="13" t="str">
        <f t="shared" si="23"/>
        <v>Tue</v>
      </c>
    </row>
    <row r="117" spans="1:22" x14ac:dyDescent="0.25">
      <c r="A117" t="s">
        <v>177</v>
      </c>
      <c r="B117" t="s">
        <v>53</v>
      </c>
      <c r="C117" t="s">
        <v>21</v>
      </c>
      <c r="D117" t="s">
        <v>27</v>
      </c>
      <c r="F117" s="10">
        <v>44125</v>
      </c>
      <c r="G117" s="10">
        <v>44145</v>
      </c>
      <c r="H117" s="5">
        <v>1</v>
      </c>
      <c r="I117" s="11"/>
      <c r="J117" s="11"/>
      <c r="K117" s="12">
        <v>0.75</v>
      </c>
      <c r="L117" s="12">
        <v>126</v>
      </c>
      <c r="M117" t="s">
        <v>34</v>
      </c>
      <c r="N117" s="14">
        <f t="shared" si="16"/>
        <v>20</v>
      </c>
      <c r="O117" s="13" cm="1">
        <f t="array" ref="O117">INDEX(TechRate,MATCH(H117,TechNum,0))</f>
        <v>80</v>
      </c>
      <c r="P117" s="15">
        <f t="shared" si="17"/>
        <v>60</v>
      </c>
      <c r="Q117" s="15">
        <f t="shared" si="18"/>
        <v>60</v>
      </c>
      <c r="R117" s="15">
        <f t="shared" si="19"/>
        <v>126</v>
      </c>
      <c r="S117" s="15">
        <f t="shared" si="20"/>
        <v>186</v>
      </c>
      <c r="T117" s="15">
        <f t="shared" si="21"/>
        <v>186</v>
      </c>
      <c r="U117" s="13" t="str">
        <f t="shared" si="22"/>
        <v>Wed</v>
      </c>
      <c r="V117" s="13" t="str">
        <f t="shared" si="23"/>
        <v>Tue</v>
      </c>
    </row>
    <row r="118" spans="1:22" x14ac:dyDescent="0.25">
      <c r="A118" t="s">
        <v>178</v>
      </c>
      <c r="B118" t="s">
        <v>49</v>
      </c>
      <c r="C118" t="s">
        <v>21</v>
      </c>
      <c r="D118" t="s">
        <v>16</v>
      </c>
      <c r="F118" s="10">
        <v>44125</v>
      </c>
      <c r="G118" s="10">
        <v>44221</v>
      </c>
      <c r="H118" s="5">
        <v>2</v>
      </c>
      <c r="I118" s="11"/>
      <c r="J118" s="11"/>
      <c r="K118" s="12">
        <v>8.25</v>
      </c>
      <c r="L118" s="12">
        <v>4946</v>
      </c>
      <c r="M118" t="s">
        <v>32</v>
      </c>
      <c r="N118" s="14">
        <f t="shared" si="16"/>
        <v>96</v>
      </c>
      <c r="O118" s="13" cm="1">
        <f t="array" ref="O118">INDEX(TechRate,MATCH(H118,TechNum,0))</f>
        <v>140</v>
      </c>
      <c r="P118" s="15">
        <f t="shared" si="17"/>
        <v>1155</v>
      </c>
      <c r="Q118" s="15">
        <f t="shared" si="18"/>
        <v>1155</v>
      </c>
      <c r="R118" s="15">
        <f t="shared" si="19"/>
        <v>4946</v>
      </c>
      <c r="S118" s="15">
        <f t="shared" si="20"/>
        <v>6101</v>
      </c>
      <c r="T118" s="15">
        <f t="shared" si="21"/>
        <v>6101</v>
      </c>
      <c r="U118" s="13" t="str">
        <f t="shared" si="22"/>
        <v>Wed</v>
      </c>
      <c r="V118" s="13" t="str">
        <f t="shared" si="23"/>
        <v>Mon</v>
      </c>
    </row>
    <row r="119" spans="1:22" x14ac:dyDescent="0.25">
      <c r="A119" t="s">
        <v>179</v>
      </c>
      <c r="B119" t="s">
        <v>54</v>
      </c>
      <c r="C119" t="s">
        <v>21</v>
      </c>
      <c r="D119" t="s">
        <v>28</v>
      </c>
      <c r="E119" t="s">
        <v>18</v>
      </c>
      <c r="F119" s="10">
        <v>44126</v>
      </c>
      <c r="G119" s="10">
        <v>44133</v>
      </c>
      <c r="H119" s="5">
        <v>1</v>
      </c>
      <c r="I119" s="11"/>
      <c r="J119" s="11"/>
      <c r="K119" s="12">
        <v>0.5</v>
      </c>
      <c r="L119" s="12">
        <v>33.544699999999999</v>
      </c>
      <c r="M119" t="s">
        <v>34</v>
      </c>
      <c r="N119" s="14">
        <f t="shared" si="16"/>
        <v>7</v>
      </c>
      <c r="O119" s="13" cm="1">
        <f t="array" ref="O119">INDEX(TechRate,MATCH(H119,TechNum,0))</f>
        <v>80</v>
      </c>
      <c r="P119" s="15">
        <f t="shared" si="17"/>
        <v>40</v>
      </c>
      <c r="Q119" s="15">
        <f t="shared" si="18"/>
        <v>40</v>
      </c>
      <c r="R119" s="15">
        <f t="shared" si="19"/>
        <v>33.544699999999999</v>
      </c>
      <c r="S119" s="15">
        <f t="shared" si="20"/>
        <v>73.544700000000006</v>
      </c>
      <c r="T119" s="15">
        <f t="shared" si="21"/>
        <v>73.544700000000006</v>
      </c>
      <c r="U119" s="13" t="str">
        <f t="shared" si="22"/>
        <v>Thu</v>
      </c>
      <c r="V119" s="13" t="str">
        <f t="shared" si="23"/>
        <v>Thu</v>
      </c>
    </row>
    <row r="120" spans="1:22" x14ac:dyDescent="0.25">
      <c r="A120" t="s">
        <v>180</v>
      </c>
      <c r="B120" t="s">
        <v>49</v>
      </c>
      <c r="C120" t="s">
        <v>24</v>
      </c>
      <c r="D120" t="s">
        <v>27</v>
      </c>
      <c r="F120" s="10">
        <v>44128</v>
      </c>
      <c r="G120" s="10">
        <v>44141</v>
      </c>
      <c r="H120" s="5">
        <v>2</v>
      </c>
      <c r="I120" s="11"/>
      <c r="J120" s="11"/>
      <c r="K120" s="12">
        <v>0.25</v>
      </c>
      <c r="L120" s="12">
        <v>25</v>
      </c>
      <c r="M120" t="s">
        <v>32</v>
      </c>
      <c r="N120" s="14">
        <f t="shared" si="16"/>
        <v>13</v>
      </c>
      <c r="O120" s="13" cm="1">
        <f t="array" ref="O120">INDEX(TechRate,MATCH(H120,TechNum,0))</f>
        <v>140</v>
      </c>
      <c r="P120" s="15">
        <f t="shared" si="17"/>
        <v>35</v>
      </c>
      <c r="Q120" s="15">
        <f t="shared" si="18"/>
        <v>35</v>
      </c>
      <c r="R120" s="15">
        <f t="shared" si="19"/>
        <v>25</v>
      </c>
      <c r="S120" s="15">
        <f t="shared" si="20"/>
        <v>60</v>
      </c>
      <c r="T120" s="15">
        <f t="shared" si="21"/>
        <v>60</v>
      </c>
      <c r="U120" s="13" t="str">
        <f t="shared" si="22"/>
        <v>Sat</v>
      </c>
      <c r="V120" s="13" t="str">
        <f t="shared" si="23"/>
        <v>Fri</v>
      </c>
    </row>
    <row r="121" spans="1:22" x14ac:dyDescent="0.25">
      <c r="A121" t="s">
        <v>181</v>
      </c>
      <c r="B121" t="s">
        <v>53</v>
      </c>
      <c r="C121" t="s">
        <v>23</v>
      </c>
      <c r="D121" t="s">
        <v>27</v>
      </c>
      <c r="F121" s="10">
        <v>44128</v>
      </c>
      <c r="G121" s="10">
        <v>44159</v>
      </c>
      <c r="H121" s="5">
        <v>1</v>
      </c>
      <c r="I121" s="11"/>
      <c r="J121" s="11"/>
      <c r="K121" s="12">
        <v>0.5</v>
      </c>
      <c r="L121" s="12">
        <v>28.5868</v>
      </c>
      <c r="M121" t="s">
        <v>32</v>
      </c>
      <c r="N121" s="14">
        <f t="shared" si="16"/>
        <v>31</v>
      </c>
      <c r="O121" s="13" cm="1">
        <f t="array" ref="O121">INDEX(TechRate,MATCH(H121,TechNum,0))</f>
        <v>80</v>
      </c>
      <c r="P121" s="15">
        <f t="shared" si="17"/>
        <v>40</v>
      </c>
      <c r="Q121" s="15">
        <f t="shared" si="18"/>
        <v>40</v>
      </c>
      <c r="R121" s="15">
        <f t="shared" si="19"/>
        <v>28.5868</v>
      </c>
      <c r="S121" s="15">
        <f t="shared" si="20"/>
        <v>68.586799999999997</v>
      </c>
      <c r="T121" s="15">
        <f t="shared" si="21"/>
        <v>68.586799999999997</v>
      </c>
      <c r="U121" s="13" t="str">
        <f t="shared" si="22"/>
        <v>Sat</v>
      </c>
      <c r="V121" s="13" t="str">
        <f t="shared" si="23"/>
        <v>Tue</v>
      </c>
    </row>
    <row r="122" spans="1:22" x14ac:dyDescent="0.25">
      <c r="A122" t="s">
        <v>182</v>
      </c>
      <c r="B122" t="s">
        <v>53</v>
      </c>
      <c r="C122" t="s">
        <v>24</v>
      </c>
      <c r="D122" t="s">
        <v>28</v>
      </c>
      <c r="F122" s="10">
        <v>44128</v>
      </c>
      <c r="G122" s="10">
        <v>44179</v>
      </c>
      <c r="H122" s="5">
        <v>2</v>
      </c>
      <c r="I122" s="11"/>
      <c r="J122" s="11"/>
      <c r="K122" s="12">
        <v>2.5</v>
      </c>
      <c r="L122" s="12">
        <v>213.48050000000001</v>
      </c>
      <c r="M122" t="s">
        <v>32</v>
      </c>
      <c r="N122" s="14">
        <f t="shared" si="16"/>
        <v>51</v>
      </c>
      <c r="O122" s="13" cm="1">
        <f t="array" ref="O122">INDEX(TechRate,MATCH(H122,TechNum,0))</f>
        <v>140</v>
      </c>
      <c r="P122" s="15">
        <f t="shared" si="17"/>
        <v>350</v>
      </c>
      <c r="Q122" s="15">
        <f t="shared" si="18"/>
        <v>350</v>
      </c>
      <c r="R122" s="15">
        <f t="shared" si="19"/>
        <v>213.48050000000001</v>
      </c>
      <c r="S122" s="15">
        <f t="shared" si="20"/>
        <v>563.48050000000001</v>
      </c>
      <c r="T122" s="15">
        <f t="shared" si="21"/>
        <v>563.48050000000001</v>
      </c>
      <c r="U122" s="13" t="str">
        <f t="shared" si="22"/>
        <v>Sat</v>
      </c>
      <c r="V122" s="13" t="str">
        <f t="shared" si="23"/>
        <v>Mon</v>
      </c>
    </row>
    <row r="123" spans="1:22" x14ac:dyDescent="0.25">
      <c r="A123" t="s">
        <v>183</v>
      </c>
      <c r="B123" t="s">
        <v>53</v>
      </c>
      <c r="C123" t="s">
        <v>23</v>
      </c>
      <c r="D123" t="s">
        <v>27</v>
      </c>
      <c r="F123" s="10">
        <v>44130</v>
      </c>
      <c r="G123" s="10">
        <v>44131</v>
      </c>
      <c r="H123" s="5">
        <v>1</v>
      </c>
      <c r="I123" s="11"/>
      <c r="J123" s="11"/>
      <c r="K123" s="12">
        <v>0.5</v>
      </c>
      <c r="L123" s="12">
        <v>83.441299999999998</v>
      </c>
      <c r="M123" t="s">
        <v>32</v>
      </c>
      <c r="N123" s="14">
        <f t="shared" si="16"/>
        <v>1</v>
      </c>
      <c r="O123" s="13" cm="1">
        <f t="array" ref="O123">INDEX(TechRate,MATCH(H123,TechNum,0))</f>
        <v>80</v>
      </c>
      <c r="P123" s="15">
        <f t="shared" si="17"/>
        <v>40</v>
      </c>
      <c r="Q123" s="15">
        <f t="shared" si="18"/>
        <v>40</v>
      </c>
      <c r="R123" s="15">
        <f t="shared" si="19"/>
        <v>83.441299999999998</v>
      </c>
      <c r="S123" s="15">
        <f t="shared" si="20"/>
        <v>123.4413</v>
      </c>
      <c r="T123" s="15">
        <f t="shared" si="21"/>
        <v>123.4413</v>
      </c>
      <c r="U123" s="13" t="str">
        <f t="shared" si="22"/>
        <v>Mon</v>
      </c>
      <c r="V123" s="13" t="str">
        <f t="shared" si="23"/>
        <v>Tue</v>
      </c>
    </row>
    <row r="124" spans="1:22" x14ac:dyDescent="0.25">
      <c r="A124" t="s">
        <v>184</v>
      </c>
      <c r="B124" t="s">
        <v>54</v>
      </c>
      <c r="C124" t="s">
        <v>23</v>
      </c>
      <c r="D124" t="s">
        <v>17</v>
      </c>
      <c r="F124" s="10">
        <v>44130</v>
      </c>
      <c r="G124" s="10">
        <v>44152</v>
      </c>
      <c r="H124" s="5">
        <v>2</v>
      </c>
      <c r="I124" s="11"/>
      <c r="J124" s="11"/>
      <c r="K124" s="12">
        <v>1</v>
      </c>
      <c r="L124" s="12">
        <v>25</v>
      </c>
      <c r="M124" t="s">
        <v>33</v>
      </c>
      <c r="N124" s="14">
        <f t="shared" si="16"/>
        <v>22</v>
      </c>
      <c r="O124" s="13" cm="1">
        <f t="array" ref="O124">INDEX(TechRate,MATCH(H124,TechNum,0))</f>
        <v>140</v>
      </c>
      <c r="P124" s="15">
        <f t="shared" si="17"/>
        <v>140</v>
      </c>
      <c r="Q124" s="15">
        <f t="shared" si="18"/>
        <v>140</v>
      </c>
      <c r="R124" s="15">
        <f t="shared" si="19"/>
        <v>25</v>
      </c>
      <c r="S124" s="15">
        <f t="shared" si="20"/>
        <v>165</v>
      </c>
      <c r="T124" s="15">
        <f t="shared" si="21"/>
        <v>165</v>
      </c>
      <c r="U124" s="13" t="str">
        <f t="shared" si="22"/>
        <v>Mon</v>
      </c>
      <c r="V124" s="13" t="str">
        <f t="shared" si="23"/>
        <v>Tue</v>
      </c>
    </row>
    <row r="125" spans="1:22" x14ac:dyDescent="0.25">
      <c r="A125" t="s">
        <v>185</v>
      </c>
      <c r="B125" t="s">
        <v>52</v>
      </c>
      <c r="C125" t="s">
        <v>58</v>
      </c>
      <c r="D125" t="s">
        <v>27</v>
      </c>
      <c r="F125" s="10">
        <v>44131</v>
      </c>
      <c r="G125" s="10">
        <v>44152</v>
      </c>
      <c r="H125" s="5">
        <v>1</v>
      </c>
      <c r="I125" s="11"/>
      <c r="J125" s="11"/>
      <c r="K125" s="12">
        <v>0.25</v>
      </c>
      <c r="L125" s="12">
        <v>67.961500000000001</v>
      </c>
      <c r="M125" t="s">
        <v>32</v>
      </c>
      <c r="N125" s="14">
        <f t="shared" si="16"/>
        <v>21</v>
      </c>
      <c r="O125" s="13" cm="1">
        <f t="array" ref="O125">INDEX(TechRate,MATCH(H125,TechNum,0))</f>
        <v>80</v>
      </c>
      <c r="P125" s="15">
        <f t="shared" si="17"/>
        <v>20</v>
      </c>
      <c r="Q125" s="15">
        <f t="shared" si="18"/>
        <v>20</v>
      </c>
      <c r="R125" s="15">
        <f t="shared" si="19"/>
        <v>67.961500000000001</v>
      </c>
      <c r="S125" s="15">
        <f t="shared" si="20"/>
        <v>87.961500000000001</v>
      </c>
      <c r="T125" s="15">
        <f t="shared" si="21"/>
        <v>87.961500000000001</v>
      </c>
      <c r="U125" s="13" t="str">
        <f t="shared" si="22"/>
        <v>Tue</v>
      </c>
      <c r="V125" s="13" t="str">
        <f t="shared" si="23"/>
        <v>Tue</v>
      </c>
    </row>
    <row r="126" spans="1:22" x14ac:dyDescent="0.25">
      <c r="A126" t="s">
        <v>186</v>
      </c>
      <c r="B126" t="s">
        <v>53</v>
      </c>
      <c r="C126" t="s">
        <v>23</v>
      </c>
      <c r="D126" t="s">
        <v>28</v>
      </c>
      <c r="F126" s="10">
        <v>44131</v>
      </c>
      <c r="G126" s="10">
        <v>44181</v>
      </c>
      <c r="H126" s="5">
        <v>1</v>
      </c>
      <c r="I126" s="11"/>
      <c r="J126" s="11"/>
      <c r="K126" s="12">
        <v>0.5</v>
      </c>
      <c r="L126" s="12">
        <v>172.02</v>
      </c>
      <c r="M126" t="s">
        <v>34</v>
      </c>
      <c r="N126" s="14">
        <f t="shared" si="16"/>
        <v>50</v>
      </c>
      <c r="O126" s="13" cm="1">
        <f t="array" ref="O126">INDEX(TechRate,MATCH(H126,TechNum,0))</f>
        <v>80</v>
      </c>
      <c r="P126" s="15">
        <f t="shared" si="17"/>
        <v>40</v>
      </c>
      <c r="Q126" s="15">
        <f t="shared" si="18"/>
        <v>40</v>
      </c>
      <c r="R126" s="15">
        <f t="shared" si="19"/>
        <v>172.02</v>
      </c>
      <c r="S126" s="15">
        <f t="shared" si="20"/>
        <v>212.02</v>
      </c>
      <c r="T126" s="15">
        <f t="shared" si="21"/>
        <v>212.02</v>
      </c>
      <c r="U126" s="13" t="str">
        <f t="shared" si="22"/>
        <v>Tue</v>
      </c>
      <c r="V126" s="13" t="str">
        <f t="shared" si="23"/>
        <v>Wed</v>
      </c>
    </row>
    <row r="127" spans="1:22" x14ac:dyDescent="0.25">
      <c r="A127" t="s">
        <v>187</v>
      </c>
      <c r="B127" t="s">
        <v>52</v>
      </c>
      <c r="C127" t="s">
        <v>58</v>
      </c>
      <c r="D127" t="s">
        <v>27</v>
      </c>
      <c r="F127" s="10">
        <v>44131</v>
      </c>
      <c r="G127" s="10">
        <v>44212</v>
      </c>
      <c r="H127" s="5">
        <v>1</v>
      </c>
      <c r="I127" s="11"/>
      <c r="J127" s="11"/>
      <c r="K127" s="12">
        <v>0.5</v>
      </c>
      <c r="L127" s="12">
        <v>102.22320000000001</v>
      </c>
      <c r="M127" t="s">
        <v>34</v>
      </c>
      <c r="N127" s="14">
        <f t="shared" si="16"/>
        <v>81</v>
      </c>
      <c r="O127" s="13" cm="1">
        <f t="array" ref="O127">INDEX(TechRate,MATCH(H127,TechNum,0))</f>
        <v>80</v>
      </c>
      <c r="P127" s="15">
        <f t="shared" si="17"/>
        <v>40</v>
      </c>
      <c r="Q127" s="15">
        <f t="shared" si="18"/>
        <v>40</v>
      </c>
      <c r="R127" s="15">
        <f t="shared" si="19"/>
        <v>102.22320000000001</v>
      </c>
      <c r="S127" s="15">
        <f t="shared" si="20"/>
        <v>142.22320000000002</v>
      </c>
      <c r="T127" s="15">
        <f t="shared" si="21"/>
        <v>142.22320000000002</v>
      </c>
      <c r="U127" s="13" t="str">
        <f t="shared" si="22"/>
        <v>Tue</v>
      </c>
      <c r="V127" s="13" t="str">
        <f t="shared" si="23"/>
        <v>Sat</v>
      </c>
    </row>
    <row r="128" spans="1:22" x14ac:dyDescent="0.25">
      <c r="A128" t="s">
        <v>188</v>
      </c>
      <c r="B128" t="s">
        <v>52</v>
      </c>
      <c r="C128" t="s">
        <v>58</v>
      </c>
      <c r="D128" t="s">
        <v>28</v>
      </c>
      <c r="F128" s="10">
        <v>44132</v>
      </c>
      <c r="G128" s="10">
        <v>44165</v>
      </c>
      <c r="H128" s="5">
        <v>1</v>
      </c>
      <c r="I128" s="11"/>
      <c r="J128" s="11"/>
      <c r="K128" s="12">
        <v>0.5</v>
      </c>
      <c r="L128" s="12">
        <v>373.55279999999999</v>
      </c>
      <c r="M128" t="s">
        <v>32</v>
      </c>
      <c r="N128" s="14">
        <f t="shared" si="16"/>
        <v>33</v>
      </c>
      <c r="O128" s="13" cm="1">
        <f t="array" ref="O128">INDEX(TechRate,MATCH(H128,TechNum,0))</f>
        <v>80</v>
      </c>
      <c r="P128" s="15">
        <f t="shared" si="17"/>
        <v>40</v>
      </c>
      <c r="Q128" s="15">
        <f t="shared" si="18"/>
        <v>40</v>
      </c>
      <c r="R128" s="15">
        <f t="shared" si="19"/>
        <v>373.55279999999999</v>
      </c>
      <c r="S128" s="15">
        <f t="shared" si="20"/>
        <v>413.55279999999999</v>
      </c>
      <c r="T128" s="15">
        <f t="shared" si="21"/>
        <v>413.55279999999999</v>
      </c>
      <c r="U128" s="13" t="str">
        <f t="shared" si="22"/>
        <v>Wed</v>
      </c>
      <c r="V128" s="13" t="str">
        <f t="shared" si="23"/>
        <v>Mon</v>
      </c>
    </row>
    <row r="129" spans="1:22" x14ac:dyDescent="0.25">
      <c r="A129" t="s">
        <v>189</v>
      </c>
      <c r="B129" t="s">
        <v>52</v>
      </c>
      <c r="C129" t="s">
        <v>58</v>
      </c>
      <c r="D129" t="s">
        <v>16</v>
      </c>
      <c r="F129" s="10">
        <v>44132</v>
      </c>
      <c r="G129" s="10">
        <v>44166</v>
      </c>
      <c r="H129" s="5">
        <v>3</v>
      </c>
      <c r="I129" s="11"/>
      <c r="J129" s="11"/>
      <c r="K129" s="12">
        <v>2.75</v>
      </c>
      <c r="L129" s="12">
        <v>1249.0878</v>
      </c>
      <c r="M129" t="s">
        <v>32</v>
      </c>
      <c r="N129" s="14">
        <f t="shared" si="16"/>
        <v>34</v>
      </c>
      <c r="O129" s="13" cm="1">
        <f t="array" ref="O129">INDEX(TechRate,MATCH(H129,TechNum,0))</f>
        <v>195</v>
      </c>
      <c r="P129" s="15">
        <f t="shared" si="17"/>
        <v>536.25</v>
      </c>
      <c r="Q129" s="15">
        <f t="shared" si="18"/>
        <v>536.25</v>
      </c>
      <c r="R129" s="15">
        <f t="shared" si="19"/>
        <v>1249.0878</v>
      </c>
      <c r="S129" s="15">
        <f t="shared" si="20"/>
        <v>1785.3378</v>
      </c>
      <c r="T129" s="15">
        <f t="shared" si="21"/>
        <v>1785.3378</v>
      </c>
      <c r="U129" s="13" t="str">
        <f t="shared" si="22"/>
        <v>Wed</v>
      </c>
      <c r="V129" s="13" t="str">
        <f t="shared" si="23"/>
        <v>Tue</v>
      </c>
    </row>
    <row r="130" spans="1:22" x14ac:dyDescent="0.25">
      <c r="A130" t="s">
        <v>190</v>
      </c>
      <c r="B130" t="s">
        <v>50</v>
      </c>
      <c r="C130" t="s">
        <v>23</v>
      </c>
      <c r="D130" t="s">
        <v>26</v>
      </c>
      <c r="F130" s="10">
        <v>44133</v>
      </c>
      <c r="G130" s="10">
        <v>44141</v>
      </c>
      <c r="H130" s="5">
        <v>1</v>
      </c>
      <c r="I130" s="11"/>
      <c r="J130" s="11"/>
      <c r="K130" s="12">
        <v>0.25</v>
      </c>
      <c r="L130" s="12">
        <v>240</v>
      </c>
      <c r="M130" t="s">
        <v>32</v>
      </c>
      <c r="N130" s="14">
        <f t="shared" si="16"/>
        <v>8</v>
      </c>
      <c r="O130" s="13" cm="1">
        <f t="array" ref="O130">INDEX(TechRate,MATCH(H130,TechNum,0))</f>
        <v>80</v>
      </c>
      <c r="P130" s="15">
        <f t="shared" si="17"/>
        <v>20</v>
      </c>
      <c r="Q130" s="15">
        <f t="shared" si="18"/>
        <v>20</v>
      </c>
      <c r="R130" s="15">
        <f t="shared" si="19"/>
        <v>240</v>
      </c>
      <c r="S130" s="15">
        <f t="shared" si="20"/>
        <v>260</v>
      </c>
      <c r="T130" s="15">
        <f t="shared" si="21"/>
        <v>260</v>
      </c>
      <c r="U130" s="13" t="str">
        <f t="shared" si="22"/>
        <v>Thu</v>
      </c>
      <c r="V130" s="13" t="str">
        <f t="shared" si="23"/>
        <v>Fri</v>
      </c>
    </row>
    <row r="131" spans="1:22" x14ac:dyDescent="0.25">
      <c r="A131" t="s">
        <v>191</v>
      </c>
      <c r="B131" t="s">
        <v>50</v>
      </c>
      <c r="C131" t="s">
        <v>59</v>
      </c>
      <c r="D131" t="s">
        <v>26</v>
      </c>
      <c r="F131" s="10">
        <v>44133</v>
      </c>
      <c r="G131" s="10">
        <v>44153</v>
      </c>
      <c r="H131" s="5">
        <v>1</v>
      </c>
      <c r="I131" s="11"/>
      <c r="J131" s="11"/>
      <c r="K131" s="12">
        <v>0.25</v>
      </c>
      <c r="L131" s="12">
        <v>27</v>
      </c>
      <c r="M131" t="s">
        <v>33</v>
      </c>
      <c r="N131" s="14">
        <f t="shared" si="16"/>
        <v>20</v>
      </c>
      <c r="O131" s="13" cm="1">
        <f t="array" ref="O131">INDEX(TechRate,MATCH(H131,TechNum,0))</f>
        <v>80</v>
      </c>
      <c r="P131" s="15">
        <f t="shared" si="17"/>
        <v>20</v>
      </c>
      <c r="Q131" s="15">
        <f t="shared" si="18"/>
        <v>20</v>
      </c>
      <c r="R131" s="15">
        <f t="shared" si="19"/>
        <v>27</v>
      </c>
      <c r="S131" s="15">
        <f t="shared" si="20"/>
        <v>47</v>
      </c>
      <c r="T131" s="15">
        <f t="shared" si="21"/>
        <v>47</v>
      </c>
      <c r="U131" s="13" t="str">
        <f t="shared" si="22"/>
        <v>Thu</v>
      </c>
      <c r="V131" s="13" t="str">
        <f t="shared" si="23"/>
        <v>Wed</v>
      </c>
    </row>
    <row r="132" spans="1:22" x14ac:dyDescent="0.25">
      <c r="A132" t="s">
        <v>192</v>
      </c>
      <c r="B132" t="s">
        <v>53</v>
      </c>
      <c r="C132" t="s">
        <v>23</v>
      </c>
      <c r="D132" t="s">
        <v>28</v>
      </c>
      <c r="F132" s="10">
        <v>44137</v>
      </c>
      <c r="G132" s="10">
        <v>44139</v>
      </c>
      <c r="H132" s="5">
        <v>2</v>
      </c>
      <c r="I132" s="11"/>
      <c r="J132" s="11"/>
      <c r="K132" s="12">
        <v>1</v>
      </c>
      <c r="L132" s="12">
        <v>228.6335</v>
      </c>
      <c r="M132" t="s">
        <v>33</v>
      </c>
      <c r="N132" s="14">
        <f t="shared" si="16"/>
        <v>2</v>
      </c>
      <c r="O132" s="13" cm="1">
        <f t="array" ref="O132">INDEX(TechRate,MATCH(H132,TechNum,0))</f>
        <v>140</v>
      </c>
      <c r="P132" s="15">
        <f t="shared" si="17"/>
        <v>140</v>
      </c>
      <c r="Q132" s="15">
        <f t="shared" si="18"/>
        <v>140</v>
      </c>
      <c r="R132" s="15">
        <f t="shared" si="19"/>
        <v>228.6335</v>
      </c>
      <c r="S132" s="15">
        <f t="shared" si="20"/>
        <v>368.63350000000003</v>
      </c>
      <c r="T132" s="15">
        <f t="shared" si="21"/>
        <v>368.63350000000003</v>
      </c>
      <c r="U132" s="13" t="str">
        <f t="shared" si="22"/>
        <v>Mon</v>
      </c>
      <c r="V132" s="13" t="str">
        <f t="shared" si="23"/>
        <v>Wed</v>
      </c>
    </row>
    <row r="133" spans="1:22" x14ac:dyDescent="0.25">
      <c r="A133" t="s">
        <v>193</v>
      </c>
      <c r="B133" t="s">
        <v>53</v>
      </c>
      <c r="C133" t="s">
        <v>21</v>
      </c>
      <c r="D133" t="s">
        <v>27</v>
      </c>
      <c r="F133" s="10">
        <v>44137</v>
      </c>
      <c r="G133" s="10">
        <v>44160</v>
      </c>
      <c r="H133" s="5">
        <v>1</v>
      </c>
      <c r="I133" s="11"/>
      <c r="J133" s="11"/>
      <c r="K133" s="12">
        <v>0.5</v>
      </c>
      <c r="L133" s="12">
        <v>26.582599999999999</v>
      </c>
      <c r="M133" t="s">
        <v>32</v>
      </c>
      <c r="N133" s="14">
        <f t="shared" si="16"/>
        <v>23</v>
      </c>
      <c r="O133" s="13" cm="1">
        <f t="array" ref="O133">INDEX(TechRate,MATCH(H133,TechNum,0))</f>
        <v>80</v>
      </c>
      <c r="P133" s="15">
        <f t="shared" si="17"/>
        <v>40</v>
      </c>
      <c r="Q133" s="15">
        <f t="shared" si="18"/>
        <v>40</v>
      </c>
      <c r="R133" s="15">
        <f t="shared" si="19"/>
        <v>26.582599999999999</v>
      </c>
      <c r="S133" s="15">
        <f t="shared" si="20"/>
        <v>66.582599999999999</v>
      </c>
      <c r="T133" s="15">
        <f t="shared" si="21"/>
        <v>66.582599999999999</v>
      </c>
      <c r="U133" s="13" t="str">
        <f t="shared" si="22"/>
        <v>Mon</v>
      </c>
      <c r="V133" s="13" t="str">
        <f t="shared" si="23"/>
        <v>Wed</v>
      </c>
    </row>
    <row r="134" spans="1:22" x14ac:dyDescent="0.25">
      <c r="A134" t="s">
        <v>194</v>
      </c>
      <c r="B134" t="s">
        <v>51</v>
      </c>
      <c r="C134" t="s">
        <v>21</v>
      </c>
      <c r="D134" t="s">
        <v>28</v>
      </c>
      <c r="F134" s="10">
        <v>44137</v>
      </c>
      <c r="G134" s="10">
        <v>44172</v>
      </c>
      <c r="H134" s="5">
        <v>2</v>
      </c>
      <c r="I134" s="11"/>
      <c r="J134" s="11"/>
      <c r="K134" s="12">
        <v>0.75</v>
      </c>
      <c r="L134" s="12">
        <v>5.71</v>
      </c>
      <c r="M134" t="s">
        <v>32</v>
      </c>
      <c r="N134" s="14">
        <f t="shared" si="16"/>
        <v>35</v>
      </c>
      <c r="O134" s="13" cm="1">
        <f t="array" ref="O134">INDEX(TechRate,MATCH(H134,TechNum,0))</f>
        <v>140</v>
      </c>
      <c r="P134" s="15">
        <f t="shared" si="17"/>
        <v>105</v>
      </c>
      <c r="Q134" s="15">
        <f t="shared" si="18"/>
        <v>105</v>
      </c>
      <c r="R134" s="15">
        <f t="shared" si="19"/>
        <v>5.71</v>
      </c>
      <c r="S134" s="15">
        <f t="shared" si="20"/>
        <v>110.71</v>
      </c>
      <c r="T134" s="15">
        <f t="shared" si="21"/>
        <v>110.71</v>
      </c>
      <c r="U134" s="13" t="str">
        <f t="shared" si="22"/>
        <v>Mon</v>
      </c>
      <c r="V134" s="13" t="str">
        <f t="shared" si="23"/>
        <v>Mon</v>
      </c>
    </row>
    <row r="135" spans="1:22" x14ac:dyDescent="0.25">
      <c r="A135" t="s">
        <v>195</v>
      </c>
      <c r="B135" t="s">
        <v>49</v>
      </c>
      <c r="C135" t="s">
        <v>21</v>
      </c>
      <c r="D135" t="s">
        <v>28</v>
      </c>
      <c r="F135" s="10">
        <v>44137</v>
      </c>
      <c r="G135" s="10">
        <v>44207</v>
      </c>
      <c r="H135" s="5">
        <v>2</v>
      </c>
      <c r="I135" s="11"/>
      <c r="J135" s="11"/>
      <c r="K135" s="12">
        <v>0.5</v>
      </c>
      <c r="L135" s="12">
        <v>263.0523</v>
      </c>
      <c r="M135" t="s">
        <v>33</v>
      </c>
      <c r="N135" s="14">
        <f t="shared" si="16"/>
        <v>70</v>
      </c>
      <c r="O135" s="13" cm="1">
        <f t="array" ref="O135">INDEX(TechRate,MATCH(H135,TechNum,0))</f>
        <v>140</v>
      </c>
      <c r="P135" s="15">
        <f t="shared" si="17"/>
        <v>70</v>
      </c>
      <c r="Q135" s="15">
        <f t="shared" si="18"/>
        <v>70</v>
      </c>
      <c r="R135" s="15">
        <f t="shared" si="19"/>
        <v>263.0523</v>
      </c>
      <c r="S135" s="15">
        <f t="shared" si="20"/>
        <v>333.0523</v>
      </c>
      <c r="T135" s="15">
        <f t="shared" si="21"/>
        <v>333.0523</v>
      </c>
      <c r="U135" s="13" t="str">
        <f t="shared" si="22"/>
        <v>Mon</v>
      </c>
      <c r="V135" s="13" t="str">
        <f t="shared" si="23"/>
        <v>Mon</v>
      </c>
    </row>
    <row r="136" spans="1:22" x14ac:dyDescent="0.25">
      <c r="A136" t="s">
        <v>196</v>
      </c>
      <c r="B136" t="s">
        <v>54</v>
      </c>
      <c r="C136" t="s">
        <v>59</v>
      </c>
      <c r="D136" t="s">
        <v>28</v>
      </c>
      <c r="F136" s="10">
        <v>44137</v>
      </c>
      <c r="G136" s="10">
        <v>44301</v>
      </c>
      <c r="H136" s="5">
        <v>2</v>
      </c>
      <c r="I136" s="11"/>
      <c r="J136" s="11"/>
      <c r="K136" s="12">
        <v>1.75</v>
      </c>
      <c r="L136" s="12">
        <v>8.25</v>
      </c>
      <c r="M136" t="s">
        <v>32</v>
      </c>
      <c r="N136" s="14">
        <f t="shared" si="16"/>
        <v>164</v>
      </c>
      <c r="O136" s="13" cm="1">
        <f t="array" ref="O136">INDEX(TechRate,MATCH(H136,TechNum,0))</f>
        <v>140</v>
      </c>
      <c r="P136" s="15">
        <f t="shared" si="17"/>
        <v>245</v>
      </c>
      <c r="Q136" s="15">
        <f t="shared" si="18"/>
        <v>245</v>
      </c>
      <c r="R136" s="15">
        <f t="shared" si="19"/>
        <v>8.25</v>
      </c>
      <c r="S136" s="15">
        <f t="shared" si="20"/>
        <v>253.25</v>
      </c>
      <c r="T136" s="15">
        <f t="shared" si="21"/>
        <v>253.25</v>
      </c>
      <c r="U136" s="13" t="str">
        <f t="shared" si="22"/>
        <v>Mon</v>
      </c>
      <c r="V136" s="13" t="str">
        <f t="shared" si="23"/>
        <v>Thu</v>
      </c>
    </row>
    <row r="137" spans="1:22" x14ac:dyDescent="0.25">
      <c r="A137" t="s">
        <v>197</v>
      </c>
      <c r="B137" t="s">
        <v>54</v>
      </c>
      <c r="C137" t="s">
        <v>23</v>
      </c>
      <c r="D137" t="s">
        <v>28</v>
      </c>
      <c r="F137" s="10">
        <v>44138</v>
      </c>
      <c r="G137" s="10">
        <v>44165</v>
      </c>
      <c r="H137" s="5">
        <v>1</v>
      </c>
      <c r="I137" s="11"/>
      <c r="J137" s="11"/>
      <c r="K137" s="12">
        <v>0.5</v>
      </c>
      <c r="L137" s="12">
        <v>15.63</v>
      </c>
      <c r="M137" t="s">
        <v>32</v>
      </c>
      <c r="N137" s="14">
        <f t="shared" si="16"/>
        <v>27</v>
      </c>
      <c r="O137" s="13" cm="1">
        <f t="array" ref="O137">INDEX(TechRate,MATCH(H137,TechNum,0))</f>
        <v>80</v>
      </c>
      <c r="P137" s="15">
        <f t="shared" si="17"/>
        <v>40</v>
      </c>
      <c r="Q137" s="15">
        <f t="shared" si="18"/>
        <v>40</v>
      </c>
      <c r="R137" s="15">
        <f t="shared" si="19"/>
        <v>15.63</v>
      </c>
      <c r="S137" s="15">
        <f t="shared" si="20"/>
        <v>55.63</v>
      </c>
      <c r="T137" s="15">
        <f t="shared" si="21"/>
        <v>55.63</v>
      </c>
      <c r="U137" s="13" t="str">
        <f t="shared" si="22"/>
        <v>Tue</v>
      </c>
      <c r="V137" s="13" t="str">
        <f t="shared" si="23"/>
        <v>Mon</v>
      </c>
    </row>
    <row r="138" spans="1:22" x14ac:dyDescent="0.25">
      <c r="A138" t="s">
        <v>198</v>
      </c>
      <c r="B138" t="s">
        <v>49</v>
      </c>
      <c r="C138" t="s">
        <v>21</v>
      </c>
      <c r="D138" t="s">
        <v>28</v>
      </c>
      <c r="F138" s="10">
        <v>44138</v>
      </c>
      <c r="G138" s="10">
        <v>44167</v>
      </c>
      <c r="H138" s="5">
        <v>1</v>
      </c>
      <c r="I138" s="11"/>
      <c r="J138" s="11"/>
      <c r="K138" s="12">
        <v>0.5</v>
      </c>
      <c r="L138" s="12">
        <v>15.63</v>
      </c>
      <c r="M138" t="s">
        <v>32</v>
      </c>
      <c r="N138" s="14">
        <f t="shared" si="16"/>
        <v>29</v>
      </c>
      <c r="O138" s="13" cm="1">
        <f t="array" ref="O138">INDEX(TechRate,MATCH(H138,TechNum,0))</f>
        <v>80</v>
      </c>
      <c r="P138" s="15">
        <f t="shared" si="17"/>
        <v>40</v>
      </c>
      <c r="Q138" s="15">
        <f t="shared" si="18"/>
        <v>40</v>
      </c>
      <c r="R138" s="15">
        <f t="shared" si="19"/>
        <v>15.63</v>
      </c>
      <c r="S138" s="15">
        <f t="shared" si="20"/>
        <v>55.63</v>
      </c>
      <c r="T138" s="15">
        <f t="shared" si="21"/>
        <v>55.63</v>
      </c>
      <c r="U138" s="13" t="str">
        <f t="shared" si="22"/>
        <v>Tue</v>
      </c>
      <c r="V138" s="13" t="str">
        <f t="shared" si="23"/>
        <v>Wed</v>
      </c>
    </row>
    <row r="139" spans="1:22" x14ac:dyDescent="0.25">
      <c r="A139" t="s">
        <v>199</v>
      </c>
      <c r="B139" t="s">
        <v>54</v>
      </c>
      <c r="C139" t="s">
        <v>24</v>
      </c>
      <c r="D139" t="s">
        <v>27</v>
      </c>
      <c r="F139" s="10">
        <v>44138</v>
      </c>
      <c r="G139" s="10">
        <v>44173</v>
      </c>
      <c r="H139" s="5">
        <v>1</v>
      </c>
      <c r="I139" s="11"/>
      <c r="J139" s="11"/>
      <c r="K139" s="12">
        <v>0.75</v>
      </c>
      <c r="L139" s="12">
        <v>28.5</v>
      </c>
      <c r="M139" t="s">
        <v>33</v>
      </c>
      <c r="N139" s="14">
        <f t="shared" si="16"/>
        <v>35</v>
      </c>
      <c r="O139" s="13" cm="1">
        <f t="array" ref="O139">INDEX(TechRate,MATCH(H139,TechNum,0))</f>
        <v>80</v>
      </c>
      <c r="P139" s="15">
        <f t="shared" si="17"/>
        <v>60</v>
      </c>
      <c r="Q139" s="15">
        <f t="shared" si="18"/>
        <v>60</v>
      </c>
      <c r="R139" s="15">
        <f t="shared" si="19"/>
        <v>28.5</v>
      </c>
      <c r="S139" s="15">
        <f t="shared" si="20"/>
        <v>88.5</v>
      </c>
      <c r="T139" s="15">
        <f t="shared" si="21"/>
        <v>88.5</v>
      </c>
      <c r="U139" s="13" t="str">
        <f t="shared" si="22"/>
        <v>Tue</v>
      </c>
      <c r="V139" s="13" t="str">
        <f t="shared" si="23"/>
        <v>Tue</v>
      </c>
    </row>
    <row r="140" spans="1:22" x14ac:dyDescent="0.25">
      <c r="A140" t="s">
        <v>200</v>
      </c>
      <c r="B140" t="s">
        <v>53</v>
      </c>
      <c r="C140" t="s">
        <v>23</v>
      </c>
      <c r="D140" t="s">
        <v>28</v>
      </c>
      <c r="F140" s="10">
        <v>44139</v>
      </c>
      <c r="G140" s="10">
        <v>44144</v>
      </c>
      <c r="H140" s="5">
        <v>1</v>
      </c>
      <c r="I140" s="11"/>
      <c r="J140" s="11"/>
      <c r="K140" s="12">
        <v>0.5</v>
      </c>
      <c r="L140" s="12">
        <v>748.44</v>
      </c>
      <c r="M140" t="s">
        <v>32</v>
      </c>
      <c r="N140" s="14">
        <f t="shared" si="16"/>
        <v>5</v>
      </c>
      <c r="O140" s="13" cm="1">
        <f t="array" ref="O140">INDEX(TechRate,MATCH(H140,TechNum,0))</f>
        <v>80</v>
      </c>
      <c r="P140" s="15">
        <f t="shared" si="17"/>
        <v>40</v>
      </c>
      <c r="Q140" s="15">
        <f t="shared" si="18"/>
        <v>40</v>
      </c>
      <c r="R140" s="15">
        <f t="shared" si="19"/>
        <v>748.44</v>
      </c>
      <c r="S140" s="15">
        <f t="shared" si="20"/>
        <v>788.44</v>
      </c>
      <c r="T140" s="15">
        <f t="shared" si="21"/>
        <v>788.44</v>
      </c>
      <c r="U140" s="13" t="str">
        <f t="shared" si="22"/>
        <v>Wed</v>
      </c>
      <c r="V140" s="13" t="str">
        <f t="shared" si="23"/>
        <v>Mon</v>
      </c>
    </row>
    <row r="141" spans="1:22" x14ac:dyDescent="0.25">
      <c r="A141" t="s">
        <v>201</v>
      </c>
      <c r="B141" t="s">
        <v>53</v>
      </c>
      <c r="C141" t="s">
        <v>21</v>
      </c>
      <c r="D141" t="s">
        <v>16</v>
      </c>
      <c r="F141" s="10">
        <v>44139</v>
      </c>
      <c r="G141" s="10">
        <v>44152</v>
      </c>
      <c r="H141" s="5">
        <v>1</v>
      </c>
      <c r="I141" s="11"/>
      <c r="J141" s="11"/>
      <c r="K141" s="12">
        <v>1</v>
      </c>
      <c r="L141" s="12">
        <v>86.356300000000005</v>
      </c>
      <c r="M141" t="s">
        <v>34</v>
      </c>
      <c r="N141" s="14">
        <f t="shared" si="16"/>
        <v>13</v>
      </c>
      <c r="O141" s="13" cm="1">
        <f t="array" ref="O141">INDEX(TechRate,MATCH(H141,TechNum,0))</f>
        <v>80</v>
      </c>
      <c r="P141" s="15">
        <f t="shared" si="17"/>
        <v>80</v>
      </c>
      <c r="Q141" s="15">
        <f t="shared" si="18"/>
        <v>80</v>
      </c>
      <c r="R141" s="15">
        <f t="shared" si="19"/>
        <v>86.356300000000005</v>
      </c>
      <c r="S141" s="15">
        <f t="shared" si="20"/>
        <v>166.3563</v>
      </c>
      <c r="T141" s="15">
        <f t="shared" si="21"/>
        <v>166.3563</v>
      </c>
      <c r="U141" s="13" t="str">
        <f t="shared" si="22"/>
        <v>Wed</v>
      </c>
      <c r="V141" s="13" t="str">
        <f t="shared" si="23"/>
        <v>Tue</v>
      </c>
    </row>
    <row r="142" spans="1:22" x14ac:dyDescent="0.25">
      <c r="A142" t="s">
        <v>202</v>
      </c>
      <c r="B142" t="s">
        <v>51</v>
      </c>
      <c r="C142" t="s">
        <v>59</v>
      </c>
      <c r="D142" t="s">
        <v>26</v>
      </c>
      <c r="F142" s="10">
        <v>44139</v>
      </c>
      <c r="G142" s="10">
        <v>44152</v>
      </c>
      <c r="H142" s="5">
        <v>1</v>
      </c>
      <c r="I142" s="11"/>
      <c r="J142" s="11"/>
      <c r="K142" s="12">
        <v>0.25</v>
      </c>
      <c r="L142" s="12">
        <v>107.99550000000001</v>
      </c>
      <c r="M142" t="s">
        <v>34</v>
      </c>
      <c r="N142" s="14">
        <f t="shared" si="16"/>
        <v>13</v>
      </c>
      <c r="O142" s="13" cm="1">
        <f t="array" ref="O142">INDEX(TechRate,MATCH(H142,TechNum,0))</f>
        <v>80</v>
      </c>
      <c r="P142" s="15">
        <f t="shared" si="17"/>
        <v>20</v>
      </c>
      <c r="Q142" s="15">
        <f t="shared" si="18"/>
        <v>20</v>
      </c>
      <c r="R142" s="15">
        <f t="shared" si="19"/>
        <v>107.99550000000001</v>
      </c>
      <c r="S142" s="15">
        <f t="shared" si="20"/>
        <v>127.99550000000001</v>
      </c>
      <c r="T142" s="15">
        <f t="shared" si="21"/>
        <v>127.99550000000001</v>
      </c>
      <c r="U142" s="13" t="str">
        <f t="shared" si="22"/>
        <v>Wed</v>
      </c>
      <c r="V142" s="13" t="str">
        <f t="shared" si="23"/>
        <v>Tue</v>
      </c>
    </row>
    <row r="143" spans="1:22" x14ac:dyDescent="0.25">
      <c r="A143" t="s">
        <v>203</v>
      </c>
      <c r="B143" t="s">
        <v>49</v>
      </c>
      <c r="C143" t="s">
        <v>59</v>
      </c>
      <c r="D143" t="s">
        <v>28</v>
      </c>
      <c r="F143" s="10">
        <v>44139</v>
      </c>
      <c r="G143" s="10">
        <v>44159</v>
      </c>
      <c r="H143" s="5">
        <v>2</v>
      </c>
      <c r="I143" s="11"/>
      <c r="J143" s="11"/>
      <c r="K143" s="12">
        <v>0.5</v>
      </c>
      <c r="L143" s="12">
        <v>279.31</v>
      </c>
      <c r="M143" t="s">
        <v>32</v>
      </c>
      <c r="N143" s="14">
        <f t="shared" ref="N143:N206" si="24">IF(G143="","",G143-F143)</f>
        <v>20</v>
      </c>
      <c r="O143" s="13" cm="1">
        <f t="array" ref="O143">INDEX(TechRate,MATCH(H143,TechNum,0))</f>
        <v>140</v>
      </c>
      <c r="P143" s="15">
        <f t="shared" ref="P143:P206" si="25">O143*K143</f>
        <v>70</v>
      </c>
      <c r="Q143" s="15">
        <f t="shared" ref="Q143:Q206" si="26">IF(I143="Yes",0,P143)</f>
        <v>70</v>
      </c>
      <c r="R143" s="15">
        <f t="shared" ref="R143:R206" si="27">IF(J143="Yes",0,L143)</f>
        <v>279.31</v>
      </c>
      <c r="S143" s="15">
        <f t="shared" ref="S143:S206" si="28">SUM(L143,P143)</f>
        <v>349.31</v>
      </c>
      <c r="T143" s="15">
        <f t="shared" ref="T143:T206" si="29">SUM(Q143,R143)</f>
        <v>349.31</v>
      </c>
      <c r="U143" s="13" t="str">
        <f t="shared" ref="U143:U206" si="30">TEXT(F143,"ddd")</f>
        <v>Wed</v>
      </c>
      <c r="V143" s="13" t="str">
        <f t="shared" ref="V143:V206" si="31">TEXT(G143,"ddd")</f>
        <v>Tue</v>
      </c>
    </row>
    <row r="144" spans="1:22" x14ac:dyDescent="0.25">
      <c r="A144" t="s">
        <v>204</v>
      </c>
      <c r="B144" t="s">
        <v>53</v>
      </c>
      <c r="C144" t="s">
        <v>23</v>
      </c>
      <c r="D144" t="s">
        <v>27</v>
      </c>
      <c r="F144" s="10">
        <v>44139</v>
      </c>
      <c r="G144" s="10">
        <v>44167</v>
      </c>
      <c r="H144" s="5">
        <v>1</v>
      </c>
      <c r="I144" s="11"/>
      <c r="J144" s="11"/>
      <c r="K144" s="12">
        <v>0.5</v>
      </c>
      <c r="L144" s="12">
        <v>25.26</v>
      </c>
      <c r="M144" t="s">
        <v>32</v>
      </c>
      <c r="N144" s="14">
        <f t="shared" si="24"/>
        <v>28</v>
      </c>
      <c r="O144" s="13" cm="1">
        <f t="array" ref="O144">INDEX(TechRate,MATCH(H144,TechNum,0))</f>
        <v>80</v>
      </c>
      <c r="P144" s="15">
        <f t="shared" si="25"/>
        <v>40</v>
      </c>
      <c r="Q144" s="15">
        <f t="shared" si="26"/>
        <v>40</v>
      </c>
      <c r="R144" s="15">
        <f t="shared" si="27"/>
        <v>25.26</v>
      </c>
      <c r="S144" s="15">
        <f t="shared" si="28"/>
        <v>65.260000000000005</v>
      </c>
      <c r="T144" s="15">
        <f t="shared" si="29"/>
        <v>65.260000000000005</v>
      </c>
      <c r="U144" s="13" t="str">
        <f t="shared" si="30"/>
        <v>Wed</v>
      </c>
      <c r="V144" s="13" t="str">
        <f t="shared" si="31"/>
        <v>Wed</v>
      </c>
    </row>
    <row r="145" spans="1:22" x14ac:dyDescent="0.25">
      <c r="A145" t="s">
        <v>205</v>
      </c>
      <c r="B145" t="s">
        <v>49</v>
      </c>
      <c r="C145" t="s">
        <v>59</v>
      </c>
      <c r="D145" t="s">
        <v>28</v>
      </c>
      <c r="F145" s="10">
        <v>44140</v>
      </c>
      <c r="G145" s="10">
        <v>44153</v>
      </c>
      <c r="H145" s="5">
        <v>1</v>
      </c>
      <c r="I145" s="11"/>
      <c r="J145" s="11"/>
      <c r="K145" s="12">
        <v>1</v>
      </c>
      <c r="L145" s="12">
        <v>351.02069999999998</v>
      </c>
      <c r="M145" t="s">
        <v>33</v>
      </c>
      <c r="N145" s="14">
        <f t="shared" si="24"/>
        <v>13</v>
      </c>
      <c r="O145" s="13" cm="1">
        <f t="array" ref="O145">INDEX(TechRate,MATCH(H145,TechNum,0))</f>
        <v>80</v>
      </c>
      <c r="P145" s="15">
        <f t="shared" si="25"/>
        <v>80</v>
      </c>
      <c r="Q145" s="15">
        <f t="shared" si="26"/>
        <v>80</v>
      </c>
      <c r="R145" s="15">
        <f t="shared" si="27"/>
        <v>351.02069999999998</v>
      </c>
      <c r="S145" s="15">
        <f t="shared" si="28"/>
        <v>431.02069999999998</v>
      </c>
      <c r="T145" s="15">
        <f t="shared" si="29"/>
        <v>431.02069999999998</v>
      </c>
      <c r="U145" s="13" t="str">
        <f t="shared" si="30"/>
        <v>Thu</v>
      </c>
      <c r="V145" s="13" t="str">
        <f t="shared" si="31"/>
        <v>Wed</v>
      </c>
    </row>
    <row r="146" spans="1:22" x14ac:dyDescent="0.25">
      <c r="A146" t="s">
        <v>206</v>
      </c>
      <c r="B146" t="s">
        <v>53</v>
      </c>
      <c r="C146" t="s">
        <v>21</v>
      </c>
      <c r="D146" t="s">
        <v>28</v>
      </c>
      <c r="F146" s="10">
        <v>44140</v>
      </c>
      <c r="G146" s="10">
        <v>44160</v>
      </c>
      <c r="H146" s="5">
        <v>1</v>
      </c>
      <c r="I146" s="11"/>
      <c r="J146" s="11"/>
      <c r="K146" s="12">
        <v>0.5</v>
      </c>
      <c r="L146" s="12">
        <v>27.953900000000001</v>
      </c>
      <c r="M146" t="s">
        <v>32</v>
      </c>
      <c r="N146" s="14">
        <f t="shared" si="24"/>
        <v>20</v>
      </c>
      <c r="O146" s="13" cm="1">
        <f t="array" ref="O146">INDEX(TechRate,MATCH(H146,TechNum,0))</f>
        <v>80</v>
      </c>
      <c r="P146" s="15">
        <f t="shared" si="25"/>
        <v>40</v>
      </c>
      <c r="Q146" s="15">
        <f t="shared" si="26"/>
        <v>40</v>
      </c>
      <c r="R146" s="15">
        <f t="shared" si="27"/>
        <v>27.953900000000001</v>
      </c>
      <c r="S146" s="15">
        <f t="shared" si="28"/>
        <v>67.953900000000004</v>
      </c>
      <c r="T146" s="15">
        <f t="shared" si="29"/>
        <v>67.953900000000004</v>
      </c>
      <c r="U146" s="13" t="str">
        <f t="shared" si="30"/>
        <v>Thu</v>
      </c>
      <c r="V146" s="13" t="str">
        <f t="shared" si="31"/>
        <v>Wed</v>
      </c>
    </row>
    <row r="147" spans="1:22" x14ac:dyDescent="0.25">
      <c r="A147" t="s">
        <v>207</v>
      </c>
      <c r="B147" t="s">
        <v>50</v>
      </c>
      <c r="C147" t="s">
        <v>24</v>
      </c>
      <c r="D147" t="s">
        <v>27</v>
      </c>
      <c r="F147" s="10">
        <v>44142</v>
      </c>
      <c r="G147" s="10">
        <v>44174</v>
      </c>
      <c r="H147" s="5">
        <v>2</v>
      </c>
      <c r="I147" s="11"/>
      <c r="J147" s="11"/>
      <c r="K147" s="12">
        <v>0.75</v>
      </c>
      <c r="L147" s="12">
        <v>62.13</v>
      </c>
      <c r="M147" t="s">
        <v>32</v>
      </c>
      <c r="N147" s="14">
        <f t="shared" si="24"/>
        <v>32</v>
      </c>
      <c r="O147" s="13" cm="1">
        <f t="array" ref="O147">INDEX(TechRate,MATCH(H147,TechNum,0))</f>
        <v>140</v>
      </c>
      <c r="P147" s="15">
        <f t="shared" si="25"/>
        <v>105</v>
      </c>
      <c r="Q147" s="15">
        <f t="shared" si="26"/>
        <v>105</v>
      </c>
      <c r="R147" s="15">
        <f t="shared" si="27"/>
        <v>62.13</v>
      </c>
      <c r="S147" s="15">
        <f t="shared" si="28"/>
        <v>167.13</v>
      </c>
      <c r="T147" s="15">
        <f t="shared" si="29"/>
        <v>167.13</v>
      </c>
      <c r="U147" s="13" t="str">
        <f t="shared" si="30"/>
        <v>Sat</v>
      </c>
      <c r="V147" s="13" t="str">
        <f t="shared" si="31"/>
        <v>Wed</v>
      </c>
    </row>
    <row r="148" spans="1:22" x14ac:dyDescent="0.25">
      <c r="A148" t="s">
        <v>208</v>
      </c>
      <c r="B148" t="s">
        <v>52</v>
      </c>
      <c r="C148" t="s">
        <v>58</v>
      </c>
      <c r="D148" t="s">
        <v>16</v>
      </c>
      <c r="F148" s="10">
        <v>44144</v>
      </c>
      <c r="G148" s="10">
        <v>44161</v>
      </c>
      <c r="H148" s="5">
        <v>1</v>
      </c>
      <c r="I148" s="11"/>
      <c r="J148" s="11"/>
      <c r="K148" s="12">
        <v>7</v>
      </c>
      <c r="L148" s="12">
        <v>3396.25</v>
      </c>
      <c r="M148" t="s">
        <v>34</v>
      </c>
      <c r="N148" s="14">
        <f t="shared" si="24"/>
        <v>17</v>
      </c>
      <c r="O148" s="13" cm="1">
        <f t="array" ref="O148">INDEX(TechRate,MATCH(H148,TechNum,0))</f>
        <v>80</v>
      </c>
      <c r="P148" s="15">
        <f t="shared" si="25"/>
        <v>560</v>
      </c>
      <c r="Q148" s="15">
        <f t="shared" si="26"/>
        <v>560</v>
      </c>
      <c r="R148" s="15">
        <f t="shared" si="27"/>
        <v>3396.25</v>
      </c>
      <c r="S148" s="15">
        <f t="shared" si="28"/>
        <v>3956.25</v>
      </c>
      <c r="T148" s="15">
        <f t="shared" si="29"/>
        <v>3956.25</v>
      </c>
      <c r="U148" s="13" t="str">
        <f t="shared" si="30"/>
        <v>Mon</v>
      </c>
      <c r="V148" s="13" t="str">
        <f t="shared" si="31"/>
        <v>Thu</v>
      </c>
    </row>
    <row r="149" spans="1:22" x14ac:dyDescent="0.25">
      <c r="A149" t="s">
        <v>209</v>
      </c>
      <c r="B149" t="s">
        <v>55</v>
      </c>
      <c r="C149" t="s">
        <v>22</v>
      </c>
      <c r="D149" t="s">
        <v>28</v>
      </c>
      <c r="F149" s="10">
        <v>44144</v>
      </c>
      <c r="G149" s="10">
        <v>44258</v>
      </c>
      <c r="H149" s="5">
        <v>2</v>
      </c>
      <c r="I149" s="11"/>
      <c r="J149" s="11"/>
      <c r="K149" s="12">
        <v>0.5</v>
      </c>
      <c r="L149" s="12">
        <v>22</v>
      </c>
      <c r="M149" t="s">
        <v>32</v>
      </c>
      <c r="N149" s="14">
        <f t="shared" si="24"/>
        <v>114</v>
      </c>
      <c r="O149" s="13" cm="1">
        <f t="array" ref="O149">INDEX(TechRate,MATCH(H149,TechNum,0))</f>
        <v>140</v>
      </c>
      <c r="P149" s="15">
        <f t="shared" si="25"/>
        <v>70</v>
      </c>
      <c r="Q149" s="15">
        <f t="shared" si="26"/>
        <v>70</v>
      </c>
      <c r="R149" s="15">
        <f t="shared" si="27"/>
        <v>22</v>
      </c>
      <c r="S149" s="15">
        <f t="shared" si="28"/>
        <v>92</v>
      </c>
      <c r="T149" s="15">
        <f t="shared" si="29"/>
        <v>92</v>
      </c>
      <c r="U149" s="13" t="str">
        <f t="shared" si="30"/>
        <v>Mon</v>
      </c>
      <c r="V149" s="13" t="str">
        <f t="shared" si="31"/>
        <v>Wed</v>
      </c>
    </row>
    <row r="150" spans="1:22" x14ac:dyDescent="0.25">
      <c r="A150" t="s">
        <v>210</v>
      </c>
      <c r="B150" t="s">
        <v>53</v>
      </c>
      <c r="C150" t="s">
        <v>23</v>
      </c>
      <c r="D150" t="s">
        <v>28</v>
      </c>
      <c r="F150" s="10">
        <v>44145</v>
      </c>
      <c r="G150" s="10">
        <v>44174</v>
      </c>
      <c r="H150" s="5">
        <v>1</v>
      </c>
      <c r="I150" s="11"/>
      <c r="J150" s="11"/>
      <c r="K150" s="12">
        <v>0.5</v>
      </c>
      <c r="L150" s="12">
        <v>163.36609999999999</v>
      </c>
      <c r="M150" t="s">
        <v>34</v>
      </c>
      <c r="N150" s="14">
        <f t="shared" si="24"/>
        <v>29</v>
      </c>
      <c r="O150" s="13" cm="1">
        <f t="array" ref="O150">INDEX(TechRate,MATCH(H150,TechNum,0))</f>
        <v>80</v>
      </c>
      <c r="P150" s="15">
        <f t="shared" si="25"/>
        <v>40</v>
      </c>
      <c r="Q150" s="15">
        <f t="shared" si="26"/>
        <v>40</v>
      </c>
      <c r="R150" s="15">
        <f t="shared" si="27"/>
        <v>163.36609999999999</v>
      </c>
      <c r="S150" s="15">
        <f t="shared" si="28"/>
        <v>203.36609999999999</v>
      </c>
      <c r="T150" s="15">
        <f t="shared" si="29"/>
        <v>203.36609999999999</v>
      </c>
      <c r="U150" s="13" t="str">
        <f t="shared" si="30"/>
        <v>Tue</v>
      </c>
      <c r="V150" s="13" t="str">
        <f t="shared" si="31"/>
        <v>Wed</v>
      </c>
    </row>
    <row r="151" spans="1:22" x14ac:dyDescent="0.25">
      <c r="A151" t="s">
        <v>211</v>
      </c>
      <c r="B151" t="s">
        <v>52</v>
      </c>
      <c r="C151" t="s">
        <v>58</v>
      </c>
      <c r="D151" t="s">
        <v>27</v>
      </c>
      <c r="F151" s="10">
        <v>44146</v>
      </c>
      <c r="G151" s="10">
        <v>44160</v>
      </c>
      <c r="H151" s="5">
        <v>1</v>
      </c>
      <c r="I151" s="11"/>
      <c r="J151" s="11"/>
      <c r="K151" s="12">
        <v>0.25</v>
      </c>
      <c r="L151" s="12">
        <v>25.407900000000001</v>
      </c>
      <c r="M151" t="s">
        <v>32</v>
      </c>
      <c r="N151" s="14">
        <f t="shared" si="24"/>
        <v>14</v>
      </c>
      <c r="O151" s="13" cm="1">
        <f t="array" ref="O151">INDEX(TechRate,MATCH(H151,TechNum,0))</f>
        <v>80</v>
      </c>
      <c r="P151" s="15">
        <f t="shared" si="25"/>
        <v>20</v>
      </c>
      <c r="Q151" s="15">
        <f t="shared" si="26"/>
        <v>20</v>
      </c>
      <c r="R151" s="15">
        <f t="shared" si="27"/>
        <v>25.407900000000001</v>
      </c>
      <c r="S151" s="15">
        <f t="shared" si="28"/>
        <v>45.407899999999998</v>
      </c>
      <c r="T151" s="15">
        <f t="shared" si="29"/>
        <v>45.407899999999998</v>
      </c>
      <c r="U151" s="13" t="str">
        <f t="shared" si="30"/>
        <v>Wed</v>
      </c>
      <c r="V151" s="13" t="str">
        <f t="shared" si="31"/>
        <v>Wed</v>
      </c>
    </row>
    <row r="152" spans="1:22" x14ac:dyDescent="0.25">
      <c r="A152" t="s">
        <v>212</v>
      </c>
      <c r="B152" t="s">
        <v>54</v>
      </c>
      <c r="C152" t="s">
        <v>59</v>
      </c>
      <c r="D152" t="s">
        <v>28</v>
      </c>
      <c r="F152" s="10">
        <v>44146</v>
      </c>
      <c r="G152" s="10">
        <v>44168</v>
      </c>
      <c r="H152" s="5">
        <v>2</v>
      </c>
      <c r="I152" s="11"/>
      <c r="J152" s="11"/>
      <c r="K152" s="12">
        <v>0.75</v>
      </c>
      <c r="L152" s="12">
        <v>182.7</v>
      </c>
      <c r="M152" t="s">
        <v>33</v>
      </c>
      <c r="N152" s="14">
        <f t="shared" si="24"/>
        <v>22</v>
      </c>
      <c r="O152" s="13" cm="1">
        <f t="array" ref="O152">INDEX(TechRate,MATCH(H152,TechNum,0))</f>
        <v>140</v>
      </c>
      <c r="P152" s="15">
        <f t="shared" si="25"/>
        <v>105</v>
      </c>
      <c r="Q152" s="15">
        <f t="shared" si="26"/>
        <v>105</v>
      </c>
      <c r="R152" s="15">
        <f t="shared" si="27"/>
        <v>182.7</v>
      </c>
      <c r="S152" s="15">
        <f t="shared" si="28"/>
        <v>287.7</v>
      </c>
      <c r="T152" s="15">
        <f t="shared" si="29"/>
        <v>287.7</v>
      </c>
      <c r="U152" s="13" t="str">
        <f t="shared" si="30"/>
        <v>Wed</v>
      </c>
      <c r="V152" s="13" t="str">
        <f t="shared" si="31"/>
        <v>Thu</v>
      </c>
    </row>
    <row r="153" spans="1:22" x14ac:dyDescent="0.25">
      <c r="A153" t="s">
        <v>213</v>
      </c>
      <c r="B153" t="s">
        <v>54</v>
      </c>
      <c r="C153" t="s">
        <v>23</v>
      </c>
      <c r="D153" t="s">
        <v>28</v>
      </c>
      <c r="F153" s="10">
        <v>44146</v>
      </c>
      <c r="G153" s="10">
        <v>44165</v>
      </c>
      <c r="H153" s="5">
        <v>1</v>
      </c>
      <c r="I153" s="11"/>
      <c r="J153" s="11"/>
      <c r="K153" s="12">
        <v>0.5</v>
      </c>
      <c r="L153" s="12">
        <v>73.508899999999997</v>
      </c>
      <c r="M153" t="s">
        <v>33</v>
      </c>
      <c r="N153" s="14">
        <f t="shared" si="24"/>
        <v>19</v>
      </c>
      <c r="O153" s="13" cm="1">
        <f t="array" ref="O153">INDEX(TechRate,MATCH(H153,TechNum,0))</f>
        <v>80</v>
      </c>
      <c r="P153" s="15">
        <f t="shared" si="25"/>
        <v>40</v>
      </c>
      <c r="Q153" s="15">
        <f t="shared" si="26"/>
        <v>40</v>
      </c>
      <c r="R153" s="15">
        <f t="shared" si="27"/>
        <v>73.508899999999997</v>
      </c>
      <c r="S153" s="15">
        <f t="shared" si="28"/>
        <v>113.5089</v>
      </c>
      <c r="T153" s="15">
        <f t="shared" si="29"/>
        <v>113.5089</v>
      </c>
      <c r="U153" s="13" t="str">
        <f t="shared" si="30"/>
        <v>Wed</v>
      </c>
      <c r="V153" s="13" t="str">
        <f t="shared" si="31"/>
        <v>Mon</v>
      </c>
    </row>
    <row r="154" spans="1:22" x14ac:dyDescent="0.25">
      <c r="A154" t="s">
        <v>214</v>
      </c>
      <c r="B154" t="s">
        <v>49</v>
      </c>
      <c r="C154" t="s">
        <v>59</v>
      </c>
      <c r="D154" t="s">
        <v>28</v>
      </c>
      <c r="E154" t="s">
        <v>18</v>
      </c>
      <c r="F154" s="10">
        <v>44146</v>
      </c>
      <c r="G154" s="10">
        <v>44166</v>
      </c>
      <c r="H154" s="5">
        <v>2</v>
      </c>
      <c r="I154" s="11"/>
      <c r="J154" s="11"/>
      <c r="K154" s="12">
        <v>0.5</v>
      </c>
      <c r="L154" s="12">
        <v>115.22490000000001</v>
      </c>
      <c r="M154" t="s">
        <v>32</v>
      </c>
      <c r="N154" s="14">
        <f t="shared" si="24"/>
        <v>20</v>
      </c>
      <c r="O154" s="13" cm="1">
        <f t="array" ref="O154">INDEX(TechRate,MATCH(H154,TechNum,0))</f>
        <v>140</v>
      </c>
      <c r="P154" s="15">
        <f t="shared" si="25"/>
        <v>70</v>
      </c>
      <c r="Q154" s="15">
        <f t="shared" si="26"/>
        <v>70</v>
      </c>
      <c r="R154" s="15">
        <f t="shared" si="27"/>
        <v>115.22490000000001</v>
      </c>
      <c r="S154" s="15">
        <f t="shared" si="28"/>
        <v>185.22489999999999</v>
      </c>
      <c r="T154" s="15">
        <f t="shared" si="29"/>
        <v>185.22489999999999</v>
      </c>
      <c r="U154" s="13" t="str">
        <f t="shared" si="30"/>
        <v>Wed</v>
      </c>
      <c r="V154" s="13" t="str">
        <f t="shared" si="31"/>
        <v>Tue</v>
      </c>
    </row>
    <row r="155" spans="1:22" x14ac:dyDescent="0.25">
      <c r="A155" t="s">
        <v>215</v>
      </c>
      <c r="B155" t="s">
        <v>50</v>
      </c>
      <c r="C155" t="s">
        <v>59</v>
      </c>
      <c r="D155" t="s">
        <v>28</v>
      </c>
      <c r="F155" s="10">
        <v>44147</v>
      </c>
      <c r="G155" s="10">
        <v>44154</v>
      </c>
      <c r="H155" s="5">
        <v>2</v>
      </c>
      <c r="I155" s="11"/>
      <c r="J155" s="11"/>
      <c r="K155" s="12">
        <v>0.75</v>
      </c>
      <c r="L155" s="12">
        <v>340.45229999999998</v>
      </c>
      <c r="M155" t="s">
        <v>33</v>
      </c>
      <c r="N155" s="14">
        <f t="shared" si="24"/>
        <v>7</v>
      </c>
      <c r="O155" s="13" cm="1">
        <f t="array" ref="O155">INDEX(TechRate,MATCH(H155,TechNum,0))</f>
        <v>140</v>
      </c>
      <c r="P155" s="15">
        <f t="shared" si="25"/>
        <v>105</v>
      </c>
      <c r="Q155" s="15">
        <f t="shared" si="26"/>
        <v>105</v>
      </c>
      <c r="R155" s="15">
        <f t="shared" si="27"/>
        <v>340.45229999999998</v>
      </c>
      <c r="S155" s="15">
        <f t="shared" si="28"/>
        <v>445.45229999999998</v>
      </c>
      <c r="T155" s="15">
        <f t="shared" si="29"/>
        <v>445.45229999999998</v>
      </c>
      <c r="U155" s="13" t="str">
        <f t="shared" si="30"/>
        <v>Thu</v>
      </c>
      <c r="V155" s="13" t="str">
        <f t="shared" si="31"/>
        <v>Thu</v>
      </c>
    </row>
    <row r="156" spans="1:22" x14ac:dyDescent="0.25">
      <c r="A156" t="s">
        <v>216</v>
      </c>
      <c r="B156" t="s">
        <v>53</v>
      </c>
      <c r="C156" t="s">
        <v>23</v>
      </c>
      <c r="D156" t="s">
        <v>27</v>
      </c>
      <c r="F156" s="10">
        <v>44147</v>
      </c>
      <c r="G156" s="10">
        <v>44161</v>
      </c>
      <c r="H156" s="5">
        <v>1</v>
      </c>
      <c r="I156" s="11"/>
      <c r="J156" s="11"/>
      <c r="K156" s="12">
        <v>0.5</v>
      </c>
      <c r="L156" s="12">
        <v>12</v>
      </c>
      <c r="M156" t="s">
        <v>32</v>
      </c>
      <c r="N156" s="14">
        <f t="shared" si="24"/>
        <v>14</v>
      </c>
      <c r="O156" s="13" cm="1">
        <f t="array" ref="O156">INDEX(TechRate,MATCH(H156,TechNum,0))</f>
        <v>80</v>
      </c>
      <c r="P156" s="15">
        <f t="shared" si="25"/>
        <v>40</v>
      </c>
      <c r="Q156" s="15">
        <f t="shared" si="26"/>
        <v>40</v>
      </c>
      <c r="R156" s="15">
        <f t="shared" si="27"/>
        <v>12</v>
      </c>
      <c r="S156" s="15">
        <f t="shared" si="28"/>
        <v>52</v>
      </c>
      <c r="T156" s="15">
        <f t="shared" si="29"/>
        <v>52</v>
      </c>
      <c r="U156" s="13" t="str">
        <f t="shared" si="30"/>
        <v>Thu</v>
      </c>
      <c r="V156" s="13" t="str">
        <f t="shared" si="31"/>
        <v>Thu</v>
      </c>
    </row>
    <row r="157" spans="1:22" x14ac:dyDescent="0.25">
      <c r="A157" t="s">
        <v>217</v>
      </c>
      <c r="B157" t="s">
        <v>54</v>
      </c>
      <c r="C157" t="s">
        <v>23</v>
      </c>
      <c r="D157" t="s">
        <v>28</v>
      </c>
      <c r="F157" s="10">
        <v>44148</v>
      </c>
      <c r="G157" s="10">
        <v>44159</v>
      </c>
      <c r="H157" s="5">
        <v>1</v>
      </c>
      <c r="I157" s="11"/>
      <c r="J157" s="11"/>
      <c r="K157" s="12">
        <v>0.5</v>
      </c>
      <c r="L157" s="12">
        <v>36.754399999999997</v>
      </c>
      <c r="M157" t="s">
        <v>32</v>
      </c>
      <c r="N157" s="14">
        <f t="shared" si="24"/>
        <v>11</v>
      </c>
      <c r="O157" s="13" cm="1">
        <f t="array" ref="O157">INDEX(TechRate,MATCH(H157,TechNum,0))</f>
        <v>80</v>
      </c>
      <c r="P157" s="15">
        <f t="shared" si="25"/>
        <v>40</v>
      </c>
      <c r="Q157" s="15">
        <f t="shared" si="26"/>
        <v>40</v>
      </c>
      <c r="R157" s="15">
        <f t="shared" si="27"/>
        <v>36.754399999999997</v>
      </c>
      <c r="S157" s="15">
        <f t="shared" si="28"/>
        <v>76.754400000000004</v>
      </c>
      <c r="T157" s="15">
        <f t="shared" si="29"/>
        <v>76.754400000000004</v>
      </c>
      <c r="U157" s="13" t="str">
        <f t="shared" si="30"/>
        <v>Fri</v>
      </c>
      <c r="V157" s="13" t="str">
        <f t="shared" si="31"/>
        <v>Tue</v>
      </c>
    </row>
    <row r="158" spans="1:22" x14ac:dyDescent="0.25">
      <c r="A158" t="s">
        <v>218</v>
      </c>
      <c r="B158" t="s">
        <v>52</v>
      </c>
      <c r="C158" t="s">
        <v>58</v>
      </c>
      <c r="D158" t="s">
        <v>16</v>
      </c>
      <c r="F158" s="10">
        <v>44149</v>
      </c>
      <c r="G158" s="10">
        <v>44170</v>
      </c>
      <c r="H158" s="5">
        <v>1</v>
      </c>
      <c r="I158" s="11"/>
      <c r="J158" s="11"/>
      <c r="K158" s="12">
        <v>1.75</v>
      </c>
      <c r="L158" s="12">
        <v>183.95</v>
      </c>
      <c r="M158" t="s">
        <v>34</v>
      </c>
      <c r="N158" s="14">
        <f t="shared" si="24"/>
        <v>21</v>
      </c>
      <c r="O158" s="13" cm="1">
        <f t="array" ref="O158">INDEX(TechRate,MATCH(H158,TechNum,0))</f>
        <v>80</v>
      </c>
      <c r="P158" s="15">
        <f t="shared" si="25"/>
        <v>140</v>
      </c>
      <c r="Q158" s="15">
        <f t="shared" si="26"/>
        <v>140</v>
      </c>
      <c r="R158" s="15">
        <f t="shared" si="27"/>
        <v>183.95</v>
      </c>
      <c r="S158" s="15">
        <f t="shared" si="28"/>
        <v>323.95</v>
      </c>
      <c r="T158" s="15">
        <f t="shared" si="29"/>
        <v>323.95</v>
      </c>
      <c r="U158" s="13" t="str">
        <f t="shared" si="30"/>
        <v>Sat</v>
      </c>
      <c r="V158" s="13" t="str">
        <f t="shared" si="31"/>
        <v>Sat</v>
      </c>
    </row>
    <row r="159" spans="1:22" x14ac:dyDescent="0.25">
      <c r="A159" t="s">
        <v>219</v>
      </c>
      <c r="B159" t="s">
        <v>53</v>
      </c>
      <c r="C159" t="s">
        <v>23</v>
      </c>
      <c r="D159" t="s">
        <v>27</v>
      </c>
      <c r="E159" t="s">
        <v>18</v>
      </c>
      <c r="F159" s="10">
        <v>44149</v>
      </c>
      <c r="G159" s="10">
        <v>44167</v>
      </c>
      <c r="H159" s="5">
        <v>1</v>
      </c>
      <c r="I159" s="11"/>
      <c r="J159" s="11"/>
      <c r="K159" s="12">
        <v>0.25</v>
      </c>
      <c r="L159" s="12">
        <v>26.582599999999999</v>
      </c>
      <c r="M159" t="s">
        <v>34</v>
      </c>
      <c r="N159" s="14">
        <f t="shared" si="24"/>
        <v>18</v>
      </c>
      <c r="O159" s="13" cm="1">
        <f t="array" ref="O159">INDEX(TechRate,MATCH(H159,TechNum,0))</f>
        <v>80</v>
      </c>
      <c r="P159" s="15">
        <f t="shared" si="25"/>
        <v>20</v>
      </c>
      <c r="Q159" s="15">
        <f t="shared" si="26"/>
        <v>20</v>
      </c>
      <c r="R159" s="15">
        <f t="shared" si="27"/>
        <v>26.582599999999999</v>
      </c>
      <c r="S159" s="15">
        <f t="shared" si="28"/>
        <v>46.582599999999999</v>
      </c>
      <c r="T159" s="15">
        <f t="shared" si="29"/>
        <v>46.582599999999999</v>
      </c>
      <c r="U159" s="13" t="str">
        <f t="shared" si="30"/>
        <v>Sat</v>
      </c>
      <c r="V159" s="13" t="str">
        <f t="shared" si="31"/>
        <v>Wed</v>
      </c>
    </row>
    <row r="160" spans="1:22" x14ac:dyDescent="0.25">
      <c r="A160" t="s">
        <v>220</v>
      </c>
      <c r="B160" t="s">
        <v>53</v>
      </c>
      <c r="C160" t="s">
        <v>23</v>
      </c>
      <c r="D160" t="s">
        <v>27</v>
      </c>
      <c r="F160" s="10">
        <v>44151</v>
      </c>
      <c r="G160" s="10">
        <v>44167</v>
      </c>
      <c r="H160" s="5">
        <v>1</v>
      </c>
      <c r="I160" s="11"/>
      <c r="J160" s="11"/>
      <c r="K160" s="12">
        <v>0.5</v>
      </c>
      <c r="L160" s="12">
        <v>13.42</v>
      </c>
      <c r="M160" t="s">
        <v>33</v>
      </c>
      <c r="N160" s="14">
        <f t="shared" si="24"/>
        <v>16</v>
      </c>
      <c r="O160" s="13" cm="1">
        <f t="array" ref="O160">INDEX(TechRate,MATCH(H160,TechNum,0))</f>
        <v>80</v>
      </c>
      <c r="P160" s="15">
        <f t="shared" si="25"/>
        <v>40</v>
      </c>
      <c r="Q160" s="15">
        <f t="shared" si="26"/>
        <v>40</v>
      </c>
      <c r="R160" s="15">
        <f t="shared" si="27"/>
        <v>13.42</v>
      </c>
      <c r="S160" s="15">
        <f t="shared" si="28"/>
        <v>53.42</v>
      </c>
      <c r="T160" s="15">
        <f t="shared" si="29"/>
        <v>53.42</v>
      </c>
      <c r="U160" s="13" t="str">
        <f t="shared" si="30"/>
        <v>Mon</v>
      </c>
      <c r="V160" s="13" t="str">
        <f t="shared" si="31"/>
        <v>Wed</v>
      </c>
    </row>
    <row r="161" spans="1:22" x14ac:dyDescent="0.25">
      <c r="A161" t="s">
        <v>221</v>
      </c>
      <c r="B161" t="s">
        <v>53</v>
      </c>
      <c r="C161" t="s">
        <v>23</v>
      </c>
      <c r="D161" t="s">
        <v>16</v>
      </c>
      <c r="F161" s="10">
        <v>44151</v>
      </c>
      <c r="G161" s="10">
        <v>44168</v>
      </c>
      <c r="H161" s="5">
        <v>1</v>
      </c>
      <c r="I161" s="11"/>
      <c r="J161" s="11"/>
      <c r="K161" s="12">
        <v>1</v>
      </c>
      <c r="L161" s="12">
        <v>324</v>
      </c>
      <c r="M161" t="s">
        <v>34</v>
      </c>
      <c r="N161" s="14">
        <f t="shared" si="24"/>
        <v>17</v>
      </c>
      <c r="O161" s="13" cm="1">
        <f t="array" ref="O161">INDEX(TechRate,MATCH(H161,TechNum,0))</f>
        <v>80</v>
      </c>
      <c r="P161" s="15">
        <f t="shared" si="25"/>
        <v>80</v>
      </c>
      <c r="Q161" s="15">
        <f t="shared" si="26"/>
        <v>80</v>
      </c>
      <c r="R161" s="15">
        <f t="shared" si="27"/>
        <v>324</v>
      </c>
      <c r="S161" s="15">
        <f t="shared" si="28"/>
        <v>404</v>
      </c>
      <c r="T161" s="15">
        <f t="shared" si="29"/>
        <v>404</v>
      </c>
      <c r="U161" s="13" t="str">
        <f t="shared" si="30"/>
        <v>Mon</v>
      </c>
      <c r="V161" s="13" t="str">
        <f t="shared" si="31"/>
        <v>Thu</v>
      </c>
    </row>
    <row r="162" spans="1:22" x14ac:dyDescent="0.25">
      <c r="A162" t="s">
        <v>222</v>
      </c>
      <c r="B162" t="s">
        <v>54</v>
      </c>
      <c r="C162" t="s">
        <v>23</v>
      </c>
      <c r="D162" t="s">
        <v>28</v>
      </c>
      <c r="F162" s="10">
        <v>44152</v>
      </c>
      <c r="G162" s="10">
        <v>44174</v>
      </c>
      <c r="H162" s="5">
        <v>2</v>
      </c>
      <c r="I162" s="11"/>
      <c r="J162" s="11"/>
      <c r="K162" s="12">
        <v>0.5</v>
      </c>
      <c r="L162" s="12">
        <v>504.21269999999998</v>
      </c>
      <c r="M162" t="s">
        <v>33</v>
      </c>
      <c r="N162" s="14">
        <f t="shared" si="24"/>
        <v>22</v>
      </c>
      <c r="O162" s="13" cm="1">
        <f t="array" ref="O162">INDEX(TechRate,MATCH(H162,TechNum,0))</f>
        <v>140</v>
      </c>
      <c r="P162" s="15">
        <f t="shared" si="25"/>
        <v>70</v>
      </c>
      <c r="Q162" s="15">
        <f t="shared" si="26"/>
        <v>70</v>
      </c>
      <c r="R162" s="15">
        <f t="shared" si="27"/>
        <v>504.21269999999998</v>
      </c>
      <c r="S162" s="15">
        <f t="shared" si="28"/>
        <v>574.21270000000004</v>
      </c>
      <c r="T162" s="15">
        <f t="shared" si="29"/>
        <v>574.21270000000004</v>
      </c>
      <c r="U162" s="13" t="str">
        <f t="shared" si="30"/>
        <v>Tue</v>
      </c>
      <c r="V162" s="13" t="str">
        <f t="shared" si="31"/>
        <v>Wed</v>
      </c>
    </row>
    <row r="163" spans="1:22" x14ac:dyDescent="0.25">
      <c r="A163" t="s">
        <v>223</v>
      </c>
      <c r="B163" t="s">
        <v>49</v>
      </c>
      <c r="C163" t="s">
        <v>23</v>
      </c>
      <c r="D163" t="s">
        <v>27</v>
      </c>
      <c r="E163" t="s">
        <v>18</v>
      </c>
      <c r="F163" s="10">
        <v>44152</v>
      </c>
      <c r="G163" s="10">
        <v>44180</v>
      </c>
      <c r="H163" s="5">
        <v>2</v>
      </c>
      <c r="I163" s="11"/>
      <c r="J163" s="11"/>
      <c r="K163" s="12">
        <v>0.5</v>
      </c>
      <c r="L163" s="12">
        <v>338.0702</v>
      </c>
      <c r="M163" t="s">
        <v>32</v>
      </c>
      <c r="N163" s="14">
        <f t="shared" si="24"/>
        <v>28</v>
      </c>
      <c r="O163" s="13" cm="1">
        <f t="array" ref="O163">INDEX(TechRate,MATCH(H163,TechNum,0))</f>
        <v>140</v>
      </c>
      <c r="P163" s="15">
        <f t="shared" si="25"/>
        <v>70</v>
      </c>
      <c r="Q163" s="15">
        <f t="shared" si="26"/>
        <v>70</v>
      </c>
      <c r="R163" s="15">
        <f t="shared" si="27"/>
        <v>338.0702</v>
      </c>
      <c r="S163" s="15">
        <f t="shared" si="28"/>
        <v>408.0702</v>
      </c>
      <c r="T163" s="15">
        <f t="shared" si="29"/>
        <v>408.0702</v>
      </c>
      <c r="U163" s="13" t="str">
        <f t="shared" si="30"/>
        <v>Tue</v>
      </c>
      <c r="V163" s="13" t="str">
        <f t="shared" si="31"/>
        <v>Tue</v>
      </c>
    </row>
    <row r="164" spans="1:22" x14ac:dyDescent="0.25">
      <c r="A164" t="s">
        <v>224</v>
      </c>
      <c r="B164" t="s">
        <v>54</v>
      </c>
      <c r="C164" t="s">
        <v>24</v>
      </c>
      <c r="D164" t="s">
        <v>27</v>
      </c>
      <c r="F164" s="10">
        <v>44153</v>
      </c>
      <c r="G164" s="10">
        <v>44165</v>
      </c>
      <c r="H164" s="5">
        <v>2</v>
      </c>
      <c r="I164" s="11"/>
      <c r="J164" s="11"/>
      <c r="K164" s="12">
        <v>1.5</v>
      </c>
      <c r="L164" s="12">
        <v>0.98399999999999999</v>
      </c>
      <c r="M164" t="s">
        <v>33</v>
      </c>
      <c r="N164" s="14">
        <f t="shared" si="24"/>
        <v>12</v>
      </c>
      <c r="O164" s="13" cm="1">
        <f t="array" ref="O164">INDEX(TechRate,MATCH(H164,TechNum,0))</f>
        <v>140</v>
      </c>
      <c r="P164" s="15">
        <f t="shared" si="25"/>
        <v>210</v>
      </c>
      <c r="Q164" s="15">
        <f t="shared" si="26"/>
        <v>210</v>
      </c>
      <c r="R164" s="15">
        <f t="shared" si="27"/>
        <v>0.98399999999999999</v>
      </c>
      <c r="S164" s="15">
        <f t="shared" si="28"/>
        <v>210.98400000000001</v>
      </c>
      <c r="T164" s="15">
        <f t="shared" si="29"/>
        <v>210.98400000000001</v>
      </c>
      <c r="U164" s="13" t="str">
        <f t="shared" si="30"/>
        <v>Wed</v>
      </c>
      <c r="V164" s="13" t="str">
        <f t="shared" si="31"/>
        <v>Mon</v>
      </c>
    </row>
    <row r="165" spans="1:22" x14ac:dyDescent="0.25">
      <c r="A165" t="s">
        <v>225</v>
      </c>
      <c r="B165" t="s">
        <v>54</v>
      </c>
      <c r="C165" t="s">
        <v>23</v>
      </c>
      <c r="D165" t="s">
        <v>27</v>
      </c>
      <c r="F165" s="10">
        <v>44153</v>
      </c>
      <c r="G165" s="10">
        <v>44165</v>
      </c>
      <c r="H165" s="5">
        <v>1</v>
      </c>
      <c r="I165" s="11"/>
      <c r="J165" s="11"/>
      <c r="K165" s="12">
        <v>0.5</v>
      </c>
      <c r="L165" s="12">
        <v>14.88</v>
      </c>
      <c r="M165" t="s">
        <v>32</v>
      </c>
      <c r="N165" s="14">
        <f t="shared" si="24"/>
        <v>12</v>
      </c>
      <c r="O165" s="13" cm="1">
        <f t="array" ref="O165">INDEX(TechRate,MATCH(H165,TechNum,0))</f>
        <v>80</v>
      </c>
      <c r="P165" s="15">
        <f t="shared" si="25"/>
        <v>40</v>
      </c>
      <c r="Q165" s="15">
        <f t="shared" si="26"/>
        <v>40</v>
      </c>
      <c r="R165" s="15">
        <f t="shared" si="27"/>
        <v>14.88</v>
      </c>
      <c r="S165" s="15">
        <f t="shared" si="28"/>
        <v>54.88</v>
      </c>
      <c r="T165" s="15">
        <f t="shared" si="29"/>
        <v>54.88</v>
      </c>
      <c r="U165" s="13" t="str">
        <f t="shared" si="30"/>
        <v>Wed</v>
      </c>
      <c r="V165" s="13" t="str">
        <f t="shared" si="31"/>
        <v>Mon</v>
      </c>
    </row>
    <row r="166" spans="1:22" x14ac:dyDescent="0.25">
      <c r="A166" t="s">
        <v>226</v>
      </c>
      <c r="B166" t="s">
        <v>52</v>
      </c>
      <c r="C166" t="s">
        <v>58</v>
      </c>
      <c r="D166" t="s">
        <v>27</v>
      </c>
      <c r="F166" s="10">
        <v>44154</v>
      </c>
      <c r="G166" s="10">
        <v>44165</v>
      </c>
      <c r="H166" s="5">
        <v>1</v>
      </c>
      <c r="I166" s="11"/>
      <c r="J166" s="11"/>
      <c r="K166" s="12">
        <v>0.5</v>
      </c>
      <c r="L166" s="12">
        <v>81.900000000000006</v>
      </c>
      <c r="M166" t="s">
        <v>32</v>
      </c>
      <c r="N166" s="14">
        <f t="shared" si="24"/>
        <v>11</v>
      </c>
      <c r="O166" s="13" cm="1">
        <f t="array" ref="O166">INDEX(TechRate,MATCH(H166,TechNum,0))</f>
        <v>80</v>
      </c>
      <c r="P166" s="15">
        <f t="shared" si="25"/>
        <v>40</v>
      </c>
      <c r="Q166" s="15">
        <f t="shared" si="26"/>
        <v>40</v>
      </c>
      <c r="R166" s="15">
        <f t="shared" si="27"/>
        <v>81.900000000000006</v>
      </c>
      <c r="S166" s="15">
        <f t="shared" si="28"/>
        <v>121.9</v>
      </c>
      <c r="T166" s="15">
        <f t="shared" si="29"/>
        <v>121.9</v>
      </c>
      <c r="U166" s="13" t="str">
        <f t="shared" si="30"/>
        <v>Thu</v>
      </c>
      <c r="V166" s="13" t="str">
        <f t="shared" si="31"/>
        <v>Mon</v>
      </c>
    </row>
    <row r="167" spans="1:22" x14ac:dyDescent="0.25">
      <c r="A167" t="s">
        <v>227</v>
      </c>
      <c r="B167" t="s">
        <v>50</v>
      </c>
      <c r="C167" t="s">
        <v>24</v>
      </c>
      <c r="D167" t="s">
        <v>27</v>
      </c>
      <c r="F167" s="10">
        <v>44154</v>
      </c>
      <c r="G167" s="10">
        <v>44168</v>
      </c>
      <c r="H167" s="5">
        <v>2</v>
      </c>
      <c r="I167" s="11"/>
      <c r="J167" s="11"/>
      <c r="K167" s="12">
        <v>0.25</v>
      </c>
      <c r="L167" s="12">
        <v>21.33</v>
      </c>
      <c r="M167" t="s">
        <v>32</v>
      </c>
      <c r="N167" s="14">
        <f t="shared" si="24"/>
        <v>14</v>
      </c>
      <c r="O167" s="13" cm="1">
        <f t="array" ref="O167">INDEX(TechRate,MATCH(H167,TechNum,0))</f>
        <v>140</v>
      </c>
      <c r="P167" s="15">
        <f t="shared" si="25"/>
        <v>35</v>
      </c>
      <c r="Q167" s="15">
        <f t="shared" si="26"/>
        <v>35</v>
      </c>
      <c r="R167" s="15">
        <f t="shared" si="27"/>
        <v>21.33</v>
      </c>
      <c r="S167" s="15">
        <f t="shared" si="28"/>
        <v>56.33</v>
      </c>
      <c r="T167" s="15">
        <f t="shared" si="29"/>
        <v>56.33</v>
      </c>
      <c r="U167" s="13" t="str">
        <f t="shared" si="30"/>
        <v>Thu</v>
      </c>
      <c r="V167" s="13" t="str">
        <f t="shared" si="31"/>
        <v>Thu</v>
      </c>
    </row>
    <row r="168" spans="1:22" x14ac:dyDescent="0.25">
      <c r="A168" t="s">
        <v>228</v>
      </c>
      <c r="B168" t="s">
        <v>49</v>
      </c>
      <c r="C168" t="s">
        <v>23</v>
      </c>
      <c r="D168" t="s">
        <v>27</v>
      </c>
      <c r="F168" s="10">
        <v>44154</v>
      </c>
      <c r="G168" s="10">
        <v>44168</v>
      </c>
      <c r="H168" s="5">
        <v>1</v>
      </c>
      <c r="I168" s="11"/>
      <c r="J168" s="11"/>
      <c r="K168" s="12">
        <v>0.25</v>
      </c>
      <c r="L168" s="12">
        <v>120</v>
      </c>
      <c r="M168" t="s">
        <v>34</v>
      </c>
      <c r="N168" s="14">
        <f t="shared" si="24"/>
        <v>14</v>
      </c>
      <c r="O168" s="13" cm="1">
        <f t="array" ref="O168">INDEX(TechRate,MATCH(H168,TechNum,0))</f>
        <v>80</v>
      </c>
      <c r="P168" s="15">
        <f t="shared" si="25"/>
        <v>20</v>
      </c>
      <c r="Q168" s="15">
        <f t="shared" si="26"/>
        <v>20</v>
      </c>
      <c r="R168" s="15">
        <f t="shared" si="27"/>
        <v>120</v>
      </c>
      <c r="S168" s="15">
        <f t="shared" si="28"/>
        <v>140</v>
      </c>
      <c r="T168" s="15">
        <f t="shared" si="29"/>
        <v>140</v>
      </c>
      <c r="U168" s="13" t="str">
        <f t="shared" si="30"/>
        <v>Thu</v>
      </c>
      <c r="V168" s="13" t="str">
        <f t="shared" si="31"/>
        <v>Thu</v>
      </c>
    </row>
    <row r="169" spans="1:22" x14ac:dyDescent="0.25">
      <c r="A169" t="s">
        <v>229</v>
      </c>
      <c r="B169" t="s">
        <v>50</v>
      </c>
      <c r="C169" t="s">
        <v>21</v>
      </c>
      <c r="D169" t="s">
        <v>28</v>
      </c>
      <c r="F169" s="10">
        <v>44154</v>
      </c>
      <c r="G169" s="10">
        <v>44182</v>
      </c>
      <c r="H169" s="5">
        <v>2</v>
      </c>
      <c r="I169" s="11"/>
      <c r="J169" s="11"/>
      <c r="K169" s="12">
        <v>0.5</v>
      </c>
      <c r="L169" s="12">
        <v>1579.4</v>
      </c>
      <c r="M169" t="s">
        <v>32</v>
      </c>
      <c r="N169" s="14">
        <f t="shared" si="24"/>
        <v>28</v>
      </c>
      <c r="O169" s="13" cm="1">
        <f t="array" ref="O169">INDEX(TechRate,MATCH(H169,TechNum,0))</f>
        <v>140</v>
      </c>
      <c r="P169" s="15">
        <f t="shared" si="25"/>
        <v>70</v>
      </c>
      <c r="Q169" s="15">
        <f t="shared" si="26"/>
        <v>70</v>
      </c>
      <c r="R169" s="15">
        <f t="shared" si="27"/>
        <v>1579.4</v>
      </c>
      <c r="S169" s="15">
        <f t="shared" si="28"/>
        <v>1649.4</v>
      </c>
      <c r="T169" s="15">
        <f t="shared" si="29"/>
        <v>1649.4</v>
      </c>
      <c r="U169" s="13" t="str">
        <f t="shared" si="30"/>
        <v>Thu</v>
      </c>
      <c r="V169" s="13" t="str">
        <f t="shared" si="31"/>
        <v>Thu</v>
      </c>
    </row>
    <row r="170" spans="1:22" x14ac:dyDescent="0.25">
      <c r="A170" t="s">
        <v>230</v>
      </c>
      <c r="B170" t="s">
        <v>52</v>
      </c>
      <c r="C170" t="s">
        <v>23</v>
      </c>
      <c r="D170" t="s">
        <v>28</v>
      </c>
      <c r="F170" s="10">
        <v>44156</v>
      </c>
      <c r="G170" s="10">
        <v>44165</v>
      </c>
      <c r="H170" s="5">
        <v>2</v>
      </c>
      <c r="I170" s="11"/>
      <c r="J170" s="11"/>
      <c r="K170" s="12">
        <v>0.5</v>
      </c>
      <c r="L170" s="12">
        <v>174.18029999999999</v>
      </c>
      <c r="M170" t="s">
        <v>33</v>
      </c>
      <c r="N170" s="14">
        <f t="shared" si="24"/>
        <v>9</v>
      </c>
      <c r="O170" s="13" cm="1">
        <f t="array" ref="O170">INDEX(TechRate,MATCH(H170,TechNum,0))</f>
        <v>140</v>
      </c>
      <c r="P170" s="15">
        <f t="shared" si="25"/>
        <v>70</v>
      </c>
      <c r="Q170" s="15">
        <f t="shared" si="26"/>
        <v>70</v>
      </c>
      <c r="R170" s="15">
        <f t="shared" si="27"/>
        <v>174.18029999999999</v>
      </c>
      <c r="S170" s="15">
        <f t="shared" si="28"/>
        <v>244.18029999999999</v>
      </c>
      <c r="T170" s="15">
        <f t="shared" si="29"/>
        <v>244.18029999999999</v>
      </c>
      <c r="U170" s="13" t="str">
        <f t="shared" si="30"/>
        <v>Sat</v>
      </c>
      <c r="V170" s="13" t="str">
        <f t="shared" si="31"/>
        <v>Mon</v>
      </c>
    </row>
    <row r="171" spans="1:22" x14ac:dyDescent="0.25">
      <c r="A171" t="s">
        <v>231</v>
      </c>
      <c r="B171" t="s">
        <v>49</v>
      </c>
      <c r="C171" t="s">
        <v>24</v>
      </c>
      <c r="D171" t="s">
        <v>28</v>
      </c>
      <c r="F171" s="10">
        <v>44158</v>
      </c>
      <c r="G171" s="10">
        <v>44172</v>
      </c>
      <c r="H171" s="5">
        <v>1</v>
      </c>
      <c r="I171" s="11"/>
      <c r="J171" s="11"/>
      <c r="K171" s="12">
        <v>0.75</v>
      </c>
      <c r="L171" s="12">
        <v>20</v>
      </c>
      <c r="M171" t="s">
        <v>32</v>
      </c>
      <c r="N171" s="14">
        <f t="shared" si="24"/>
        <v>14</v>
      </c>
      <c r="O171" s="13" cm="1">
        <f t="array" ref="O171">INDEX(TechRate,MATCH(H171,TechNum,0))</f>
        <v>80</v>
      </c>
      <c r="P171" s="15">
        <f t="shared" si="25"/>
        <v>60</v>
      </c>
      <c r="Q171" s="15">
        <f t="shared" si="26"/>
        <v>60</v>
      </c>
      <c r="R171" s="15">
        <f t="shared" si="27"/>
        <v>20</v>
      </c>
      <c r="S171" s="15">
        <f t="shared" si="28"/>
        <v>80</v>
      </c>
      <c r="T171" s="15">
        <f t="shared" si="29"/>
        <v>80</v>
      </c>
      <c r="U171" s="13" t="str">
        <f t="shared" si="30"/>
        <v>Mon</v>
      </c>
      <c r="V171" s="13" t="str">
        <f t="shared" si="31"/>
        <v>Mon</v>
      </c>
    </row>
    <row r="172" spans="1:22" x14ac:dyDescent="0.25">
      <c r="A172" t="s">
        <v>232</v>
      </c>
      <c r="B172" t="s">
        <v>50</v>
      </c>
      <c r="C172" t="s">
        <v>23</v>
      </c>
      <c r="D172" t="s">
        <v>16</v>
      </c>
      <c r="F172" s="10">
        <v>44158</v>
      </c>
      <c r="G172" s="10">
        <v>44201</v>
      </c>
      <c r="H172" s="5">
        <v>1</v>
      </c>
      <c r="I172" s="11"/>
      <c r="J172" s="11"/>
      <c r="K172" s="12">
        <v>2.5</v>
      </c>
      <c r="L172" s="12">
        <v>689.15409999999997</v>
      </c>
      <c r="M172" t="s">
        <v>34</v>
      </c>
      <c r="N172" s="14">
        <f t="shared" si="24"/>
        <v>43</v>
      </c>
      <c r="O172" s="13" cm="1">
        <f t="array" ref="O172">INDEX(TechRate,MATCH(H172,TechNum,0))</f>
        <v>80</v>
      </c>
      <c r="P172" s="15">
        <f t="shared" si="25"/>
        <v>200</v>
      </c>
      <c r="Q172" s="15">
        <f t="shared" si="26"/>
        <v>200</v>
      </c>
      <c r="R172" s="15">
        <f t="shared" si="27"/>
        <v>689.15409999999997</v>
      </c>
      <c r="S172" s="15">
        <f t="shared" si="28"/>
        <v>889.15409999999997</v>
      </c>
      <c r="T172" s="15">
        <f t="shared" si="29"/>
        <v>889.15409999999997</v>
      </c>
      <c r="U172" s="13" t="str">
        <f t="shared" si="30"/>
        <v>Mon</v>
      </c>
      <c r="V172" s="13" t="str">
        <f t="shared" si="31"/>
        <v>Tue</v>
      </c>
    </row>
    <row r="173" spans="1:22" x14ac:dyDescent="0.25">
      <c r="A173" t="s">
        <v>233</v>
      </c>
      <c r="B173" t="s">
        <v>54</v>
      </c>
      <c r="C173" t="s">
        <v>21</v>
      </c>
      <c r="D173" t="s">
        <v>27</v>
      </c>
      <c r="F173" s="10">
        <v>44158</v>
      </c>
      <c r="G173" s="10">
        <v>44203</v>
      </c>
      <c r="H173" s="5">
        <v>1</v>
      </c>
      <c r="I173" s="11"/>
      <c r="J173" s="11"/>
      <c r="K173" s="12">
        <v>0.25</v>
      </c>
      <c r="L173" s="12">
        <v>156</v>
      </c>
      <c r="M173" t="s">
        <v>32</v>
      </c>
      <c r="N173" s="14">
        <f t="shared" si="24"/>
        <v>45</v>
      </c>
      <c r="O173" s="13" cm="1">
        <f t="array" ref="O173">INDEX(TechRate,MATCH(H173,TechNum,0))</f>
        <v>80</v>
      </c>
      <c r="P173" s="15">
        <f t="shared" si="25"/>
        <v>20</v>
      </c>
      <c r="Q173" s="15">
        <f t="shared" si="26"/>
        <v>20</v>
      </c>
      <c r="R173" s="15">
        <f t="shared" si="27"/>
        <v>156</v>
      </c>
      <c r="S173" s="15">
        <f t="shared" si="28"/>
        <v>176</v>
      </c>
      <c r="T173" s="15">
        <f t="shared" si="29"/>
        <v>176</v>
      </c>
      <c r="U173" s="13" t="str">
        <f t="shared" si="30"/>
        <v>Mon</v>
      </c>
      <c r="V173" s="13" t="str">
        <f t="shared" si="31"/>
        <v>Thu</v>
      </c>
    </row>
    <row r="174" spans="1:22" x14ac:dyDescent="0.25">
      <c r="A174" t="s">
        <v>234</v>
      </c>
      <c r="B174" t="s">
        <v>52</v>
      </c>
      <c r="C174" t="s">
        <v>58</v>
      </c>
      <c r="D174" t="s">
        <v>27</v>
      </c>
      <c r="F174" s="10">
        <v>44158</v>
      </c>
      <c r="G174" s="10">
        <v>44212</v>
      </c>
      <c r="H174" s="5">
        <v>1</v>
      </c>
      <c r="I174" s="11"/>
      <c r="J174" s="11"/>
      <c r="K174" s="12">
        <v>0.25</v>
      </c>
      <c r="L174" s="12">
        <v>45.734099999999998</v>
      </c>
      <c r="M174" t="s">
        <v>32</v>
      </c>
      <c r="N174" s="14">
        <f t="shared" si="24"/>
        <v>54</v>
      </c>
      <c r="O174" s="13" cm="1">
        <f t="array" ref="O174">INDEX(TechRate,MATCH(H174,TechNum,0))</f>
        <v>80</v>
      </c>
      <c r="P174" s="15">
        <f t="shared" si="25"/>
        <v>20</v>
      </c>
      <c r="Q174" s="15">
        <f t="shared" si="26"/>
        <v>20</v>
      </c>
      <c r="R174" s="15">
        <f t="shared" si="27"/>
        <v>45.734099999999998</v>
      </c>
      <c r="S174" s="15">
        <f t="shared" si="28"/>
        <v>65.734099999999998</v>
      </c>
      <c r="T174" s="15">
        <f t="shared" si="29"/>
        <v>65.734099999999998</v>
      </c>
      <c r="U174" s="13" t="str">
        <f t="shared" si="30"/>
        <v>Mon</v>
      </c>
      <c r="V174" s="13" t="str">
        <f t="shared" si="31"/>
        <v>Sat</v>
      </c>
    </row>
    <row r="175" spans="1:22" x14ac:dyDescent="0.25">
      <c r="A175" t="s">
        <v>235</v>
      </c>
      <c r="B175" t="s">
        <v>55</v>
      </c>
      <c r="C175" t="s">
        <v>22</v>
      </c>
      <c r="D175" t="s">
        <v>28</v>
      </c>
      <c r="F175" s="10">
        <v>44158</v>
      </c>
      <c r="G175" s="10">
        <v>44236</v>
      </c>
      <c r="H175" s="5">
        <v>2</v>
      </c>
      <c r="I175" s="11"/>
      <c r="J175" s="11"/>
      <c r="K175" s="12">
        <v>0.5</v>
      </c>
      <c r="L175" s="12">
        <v>204.28399999999999</v>
      </c>
      <c r="M175" t="s">
        <v>32</v>
      </c>
      <c r="N175" s="14">
        <f t="shared" si="24"/>
        <v>78</v>
      </c>
      <c r="O175" s="13" cm="1">
        <f t="array" ref="O175">INDEX(TechRate,MATCH(H175,TechNum,0))</f>
        <v>140</v>
      </c>
      <c r="P175" s="15">
        <f t="shared" si="25"/>
        <v>70</v>
      </c>
      <c r="Q175" s="15">
        <f t="shared" si="26"/>
        <v>70</v>
      </c>
      <c r="R175" s="15">
        <f t="shared" si="27"/>
        <v>204.28399999999999</v>
      </c>
      <c r="S175" s="15">
        <f t="shared" si="28"/>
        <v>274.28399999999999</v>
      </c>
      <c r="T175" s="15">
        <f t="shared" si="29"/>
        <v>274.28399999999999</v>
      </c>
      <c r="U175" s="13" t="str">
        <f t="shared" si="30"/>
        <v>Mon</v>
      </c>
      <c r="V175" s="13" t="str">
        <f t="shared" si="31"/>
        <v>Tue</v>
      </c>
    </row>
    <row r="176" spans="1:22" x14ac:dyDescent="0.25">
      <c r="A176" t="s">
        <v>236</v>
      </c>
      <c r="B176" t="s">
        <v>50</v>
      </c>
      <c r="C176" t="s">
        <v>23</v>
      </c>
      <c r="D176" t="s">
        <v>26</v>
      </c>
      <c r="E176" t="s">
        <v>18</v>
      </c>
      <c r="F176" s="10">
        <v>44159</v>
      </c>
      <c r="G176" s="10">
        <v>44161</v>
      </c>
      <c r="H176" s="5">
        <v>1</v>
      </c>
      <c r="I176" s="11"/>
      <c r="J176" s="11"/>
      <c r="K176" s="12">
        <v>0.25</v>
      </c>
      <c r="L176" s="12">
        <v>21.33</v>
      </c>
      <c r="M176" t="s">
        <v>32</v>
      </c>
      <c r="N176" s="14">
        <f t="shared" si="24"/>
        <v>2</v>
      </c>
      <c r="O176" s="13" cm="1">
        <f t="array" ref="O176">INDEX(TechRate,MATCH(H176,TechNum,0))</f>
        <v>80</v>
      </c>
      <c r="P176" s="15">
        <f t="shared" si="25"/>
        <v>20</v>
      </c>
      <c r="Q176" s="15">
        <f t="shared" si="26"/>
        <v>20</v>
      </c>
      <c r="R176" s="15">
        <f t="shared" si="27"/>
        <v>21.33</v>
      </c>
      <c r="S176" s="15">
        <f t="shared" si="28"/>
        <v>41.33</v>
      </c>
      <c r="T176" s="15">
        <f t="shared" si="29"/>
        <v>41.33</v>
      </c>
      <c r="U176" s="13" t="str">
        <f t="shared" si="30"/>
        <v>Tue</v>
      </c>
      <c r="V176" s="13" t="str">
        <f t="shared" si="31"/>
        <v>Thu</v>
      </c>
    </row>
    <row r="177" spans="1:22" x14ac:dyDescent="0.25">
      <c r="A177" t="s">
        <v>237</v>
      </c>
      <c r="B177" t="s">
        <v>54</v>
      </c>
      <c r="C177" t="s">
        <v>23</v>
      </c>
      <c r="D177" t="s">
        <v>28</v>
      </c>
      <c r="F177" s="10">
        <v>44159</v>
      </c>
      <c r="G177" s="10">
        <v>44168</v>
      </c>
      <c r="H177" s="5">
        <v>1</v>
      </c>
      <c r="I177" s="11"/>
      <c r="J177" s="11"/>
      <c r="K177" s="12">
        <v>0.5</v>
      </c>
      <c r="L177" s="12">
        <v>34.08</v>
      </c>
      <c r="M177" t="s">
        <v>34</v>
      </c>
      <c r="N177" s="14">
        <f t="shared" si="24"/>
        <v>9</v>
      </c>
      <c r="O177" s="13" cm="1">
        <f t="array" ref="O177">INDEX(TechRate,MATCH(H177,TechNum,0))</f>
        <v>80</v>
      </c>
      <c r="P177" s="15">
        <f t="shared" si="25"/>
        <v>40</v>
      </c>
      <c r="Q177" s="15">
        <f t="shared" si="26"/>
        <v>40</v>
      </c>
      <c r="R177" s="15">
        <f t="shared" si="27"/>
        <v>34.08</v>
      </c>
      <c r="S177" s="15">
        <f t="shared" si="28"/>
        <v>74.08</v>
      </c>
      <c r="T177" s="15">
        <f t="shared" si="29"/>
        <v>74.08</v>
      </c>
      <c r="U177" s="13" t="str">
        <f t="shared" si="30"/>
        <v>Tue</v>
      </c>
      <c r="V177" s="13" t="str">
        <f t="shared" si="31"/>
        <v>Thu</v>
      </c>
    </row>
    <row r="178" spans="1:22" x14ac:dyDescent="0.25">
      <c r="A178" t="s">
        <v>238</v>
      </c>
      <c r="B178" t="s">
        <v>50</v>
      </c>
      <c r="C178" t="s">
        <v>21</v>
      </c>
      <c r="D178" t="s">
        <v>28</v>
      </c>
      <c r="F178" s="10">
        <v>44159</v>
      </c>
      <c r="G178" s="10">
        <v>44168</v>
      </c>
      <c r="H178" s="5">
        <v>2</v>
      </c>
      <c r="I178" s="11"/>
      <c r="J178" s="11"/>
      <c r="K178" s="12">
        <v>0.75</v>
      </c>
      <c r="L178" s="12">
        <v>212.0085</v>
      </c>
      <c r="M178" t="s">
        <v>32</v>
      </c>
      <c r="N178" s="14">
        <f t="shared" si="24"/>
        <v>9</v>
      </c>
      <c r="O178" s="13" cm="1">
        <f t="array" ref="O178">INDEX(TechRate,MATCH(H178,TechNum,0))</f>
        <v>140</v>
      </c>
      <c r="P178" s="15">
        <f t="shared" si="25"/>
        <v>105</v>
      </c>
      <c r="Q178" s="15">
        <f t="shared" si="26"/>
        <v>105</v>
      </c>
      <c r="R178" s="15">
        <f t="shared" si="27"/>
        <v>212.0085</v>
      </c>
      <c r="S178" s="15">
        <f t="shared" si="28"/>
        <v>317.00850000000003</v>
      </c>
      <c r="T178" s="15">
        <f t="shared" si="29"/>
        <v>317.00850000000003</v>
      </c>
      <c r="U178" s="13" t="str">
        <f t="shared" si="30"/>
        <v>Tue</v>
      </c>
      <c r="V178" s="13" t="str">
        <f t="shared" si="31"/>
        <v>Thu</v>
      </c>
    </row>
    <row r="179" spans="1:22" x14ac:dyDescent="0.25">
      <c r="A179" t="s">
        <v>239</v>
      </c>
      <c r="B179" t="s">
        <v>50</v>
      </c>
      <c r="C179" t="s">
        <v>23</v>
      </c>
      <c r="D179" t="s">
        <v>17</v>
      </c>
      <c r="F179" s="10">
        <v>44159</v>
      </c>
      <c r="G179" s="10">
        <v>44172</v>
      </c>
      <c r="H179" s="5">
        <v>1</v>
      </c>
      <c r="I179" s="11"/>
      <c r="J179" s="11"/>
      <c r="K179" s="12">
        <v>1</v>
      </c>
      <c r="L179" s="12">
        <v>341.2672</v>
      </c>
      <c r="M179" t="s">
        <v>33</v>
      </c>
      <c r="N179" s="14">
        <f t="shared" si="24"/>
        <v>13</v>
      </c>
      <c r="O179" s="13" cm="1">
        <f t="array" ref="O179">INDEX(TechRate,MATCH(H179,TechNum,0))</f>
        <v>80</v>
      </c>
      <c r="P179" s="15">
        <f t="shared" si="25"/>
        <v>80</v>
      </c>
      <c r="Q179" s="15">
        <f t="shared" si="26"/>
        <v>80</v>
      </c>
      <c r="R179" s="15">
        <f t="shared" si="27"/>
        <v>341.2672</v>
      </c>
      <c r="S179" s="15">
        <f t="shared" si="28"/>
        <v>421.2672</v>
      </c>
      <c r="T179" s="15">
        <f t="shared" si="29"/>
        <v>421.2672</v>
      </c>
      <c r="U179" s="13" t="str">
        <f t="shared" si="30"/>
        <v>Tue</v>
      </c>
      <c r="V179" s="13" t="str">
        <f t="shared" si="31"/>
        <v>Mon</v>
      </c>
    </row>
    <row r="180" spans="1:22" x14ac:dyDescent="0.25">
      <c r="A180" t="s">
        <v>240</v>
      </c>
      <c r="B180" t="s">
        <v>49</v>
      </c>
      <c r="C180" t="s">
        <v>59</v>
      </c>
      <c r="D180" t="s">
        <v>28</v>
      </c>
      <c r="F180" s="10">
        <v>44159</v>
      </c>
      <c r="G180" s="10">
        <v>44245</v>
      </c>
      <c r="H180" s="5">
        <v>1</v>
      </c>
      <c r="I180" s="11"/>
      <c r="J180" s="11"/>
      <c r="K180" s="12">
        <v>0.5</v>
      </c>
      <c r="L180" s="12">
        <v>25.773599999999998</v>
      </c>
      <c r="M180" t="s">
        <v>32</v>
      </c>
      <c r="N180" s="14">
        <f t="shared" si="24"/>
        <v>86</v>
      </c>
      <c r="O180" s="13" cm="1">
        <f t="array" ref="O180">INDEX(TechRate,MATCH(H180,TechNum,0))</f>
        <v>80</v>
      </c>
      <c r="P180" s="15">
        <f t="shared" si="25"/>
        <v>40</v>
      </c>
      <c r="Q180" s="15">
        <f t="shared" si="26"/>
        <v>40</v>
      </c>
      <c r="R180" s="15">
        <f t="shared" si="27"/>
        <v>25.773599999999998</v>
      </c>
      <c r="S180" s="15">
        <f t="shared" si="28"/>
        <v>65.773600000000002</v>
      </c>
      <c r="T180" s="15">
        <f t="shared" si="29"/>
        <v>65.773600000000002</v>
      </c>
      <c r="U180" s="13" t="str">
        <f t="shared" si="30"/>
        <v>Tue</v>
      </c>
      <c r="V180" s="13" t="str">
        <f t="shared" si="31"/>
        <v>Thu</v>
      </c>
    </row>
    <row r="181" spans="1:22" x14ac:dyDescent="0.25">
      <c r="A181" t="s">
        <v>241</v>
      </c>
      <c r="B181" t="s">
        <v>54</v>
      </c>
      <c r="C181" t="s">
        <v>23</v>
      </c>
      <c r="D181" t="s">
        <v>27</v>
      </c>
      <c r="E181" t="s">
        <v>18</v>
      </c>
      <c r="F181" s="10">
        <v>44160</v>
      </c>
      <c r="G181" s="10">
        <v>44172</v>
      </c>
      <c r="H181" s="5">
        <v>1</v>
      </c>
      <c r="I181" s="11"/>
      <c r="J181" s="11"/>
      <c r="K181" s="12">
        <v>0.5</v>
      </c>
      <c r="L181" s="12">
        <v>133.36609999999999</v>
      </c>
      <c r="M181" t="s">
        <v>32</v>
      </c>
      <c r="N181" s="14">
        <f t="shared" si="24"/>
        <v>12</v>
      </c>
      <c r="O181" s="13" cm="1">
        <f t="array" ref="O181">INDEX(TechRate,MATCH(H181,TechNum,0))</f>
        <v>80</v>
      </c>
      <c r="P181" s="15">
        <f t="shared" si="25"/>
        <v>40</v>
      </c>
      <c r="Q181" s="15">
        <f t="shared" si="26"/>
        <v>40</v>
      </c>
      <c r="R181" s="15">
        <f t="shared" si="27"/>
        <v>133.36609999999999</v>
      </c>
      <c r="S181" s="15">
        <f t="shared" si="28"/>
        <v>173.36609999999999</v>
      </c>
      <c r="T181" s="15">
        <f t="shared" si="29"/>
        <v>173.36609999999999</v>
      </c>
      <c r="U181" s="13" t="str">
        <f t="shared" si="30"/>
        <v>Wed</v>
      </c>
      <c r="V181" s="13" t="str">
        <f t="shared" si="31"/>
        <v>Mon</v>
      </c>
    </row>
    <row r="182" spans="1:22" x14ac:dyDescent="0.25">
      <c r="A182" t="s">
        <v>242</v>
      </c>
      <c r="B182" t="s">
        <v>53</v>
      </c>
      <c r="C182" t="s">
        <v>23</v>
      </c>
      <c r="D182" t="s">
        <v>27</v>
      </c>
      <c r="F182" s="10">
        <v>44160</v>
      </c>
      <c r="G182" s="10">
        <v>44200</v>
      </c>
      <c r="H182" s="5">
        <v>1</v>
      </c>
      <c r="I182" s="11"/>
      <c r="J182" s="11"/>
      <c r="K182" s="12">
        <v>0.5</v>
      </c>
      <c r="L182" s="12">
        <v>66.864900000000006</v>
      </c>
      <c r="M182" t="s">
        <v>32</v>
      </c>
      <c r="N182" s="14">
        <f t="shared" si="24"/>
        <v>40</v>
      </c>
      <c r="O182" s="13" cm="1">
        <f t="array" ref="O182">INDEX(TechRate,MATCH(H182,TechNum,0))</f>
        <v>80</v>
      </c>
      <c r="P182" s="15">
        <f t="shared" si="25"/>
        <v>40</v>
      </c>
      <c r="Q182" s="15">
        <f t="shared" si="26"/>
        <v>40</v>
      </c>
      <c r="R182" s="15">
        <f t="shared" si="27"/>
        <v>66.864900000000006</v>
      </c>
      <c r="S182" s="15">
        <f t="shared" si="28"/>
        <v>106.86490000000001</v>
      </c>
      <c r="T182" s="15">
        <f t="shared" si="29"/>
        <v>106.86490000000001</v>
      </c>
      <c r="U182" s="13" t="str">
        <f t="shared" si="30"/>
        <v>Wed</v>
      </c>
      <c r="V182" s="13" t="str">
        <f t="shared" si="31"/>
        <v>Mon</v>
      </c>
    </row>
    <row r="183" spans="1:22" x14ac:dyDescent="0.25">
      <c r="A183" t="s">
        <v>243</v>
      </c>
      <c r="B183" t="s">
        <v>53</v>
      </c>
      <c r="C183" t="s">
        <v>23</v>
      </c>
      <c r="D183" t="s">
        <v>27</v>
      </c>
      <c r="F183" s="10">
        <v>44160</v>
      </c>
      <c r="G183" s="10">
        <v>44200</v>
      </c>
      <c r="H183" s="5">
        <v>1</v>
      </c>
      <c r="I183" s="11"/>
      <c r="J183" s="11"/>
      <c r="K183" s="12">
        <v>0.75</v>
      </c>
      <c r="L183" s="12">
        <v>94.26</v>
      </c>
      <c r="M183" t="s">
        <v>34</v>
      </c>
      <c r="N183" s="14">
        <f t="shared" si="24"/>
        <v>40</v>
      </c>
      <c r="O183" s="13" cm="1">
        <f t="array" ref="O183">INDEX(TechRate,MATCH(H183,TechNum,0))</f>
        <v>80</v>
      </c>
      <c r="P183" s="15">
        <f t="shared" si="25"/>
        <v>60</v>
      </c>
      <c r="Q183" s="15">
        <f t="shared" si="26"/>
        <v>60</v>
      </c>
      <c r="R183" s="15">
        <f t="shared" si="27"/>
        <v>94.26</v>
      </c>
      <c r="S183" s="15">
        <f t="shared" si="28"/>
        <v>154.26</v>
      </c>
      <c r="T183" s="15">
        <f t="shared" si="29"/>
        <v>154.26</v>
      </c>
      <c r="U183" s="13" t="str">
        <f t="shared" si="30"/>
        <v>Wed</v>
      </c>
      <c r="V183" s="13" t="str">
        <f t="shared" si="31"/>
        <v>Mon</v>
      </c>
    </row>
    <row r="184" spans="1:22" x14ac:dyDescent="0.25">
      <c r="A184" t="s">
        <v>244</v>
      </c>
      <c r="B184" t="s">
        <v>53</v>
      </c>
      <c r="C184" t="s">
        <v>23</v>
      </c>
      <c r="D184" t="s">
        <v>27</v>
      </c>
      <c r="F184" s="10">
        <v>44160</v>
      </c>
      <c r="G184" s="10">
        <v>44200</v>
      </c>
      <c r="H184" s="5">
        <v>1</v>
      </c>
      <c r="I184" s="11"/>
      <c r="J184" s="11"/>
      <c r="K184" s="12">
        <v>0.25</v>
      </c>
      <c r="L184" s="12">
        <v>120</v>
      </c>
      <c r="M184" t="s">
        <v>33</v>
      </c>
      <c r="N184" s="14">
        <f t="shared" si="24"/>
        <v>40</v>
      </c>
      <c r="O184" s="13" cm="1">
        <f t="array" ref="O184">INDEX(TechRate,MATCH(H184,TechNum,0))</f>
        <v>80</v>
      </c>
      <c r="P184" s="15">
        <f t="shared" si="25"/>
        <v>20</v>
      </c>
      <c r="Q184" s="15">
        <f t="shared" si="26"/>
        <v>20</v>
      </c>
      <c r="R184" s="15">
        <f t="shared" si="27"/>
        <v>120</v>
      </c>
      <c r="S184" s="15">
        <f t="shared" si="28"/>
        <v>140</v>
      </c>
      <c r="T184" s="15">
        <f t="shared" si="29"/>
        <v>140</v>
      </c>
      <c r="U184" s="13" t="str">
        <f t="shared" si="30"/>
        <v>Wed</v>
      </c>
      <c r="V184" s="13" t="str">
        <f t="shared" si="31"/>
        <v>Mon</v>
      </c>
    </row>
    <row r="185" spans="1:22" x14ac:dyDescent="0.25">
      <c r="A185" t="s">
        <v>245</v>
      </c>
      <c r="B185" t="s">
        <v>53</v>
      </c>
      <c r="C185" t="s">
        <v>23</v>
      </c>
      <c r="D185" t="s">
        <v>26</v>
      </c>
      <c r="F185" s="10">
        <v>44161</v>
      </c>
      <c r="G185" s="10">
        <v>44167</v>
      </c>
      <c r="H185" s="5">
        <v>1</v>
      </c>
      <c r="I185" s="11"/>
      <c r="J185" s="11"/>
      <c r="K185" s="12">
        <v>0.25</v>
      </c>
      <c r="L185" s="12">
        <v>120</v>
      </c>
      <c r="M185" t="s">
        <v>32</v>
      </c>
      <c r="N185" s="14">
        <f t="shared" si="24"/>
        <v>6</v>
      </c>
      <c r="O185" s="13" cm="1">
        <f t="array" ref="O185">INDEX(TechRate,MATCH(H185,TechNum,0))</f>
        <v>80</v>
      </c>
      <c r="P185" s="15">
        <f t="shared" si="25"/>
        <v>20</v>
      </c>
      <c r="Q185" s="15">
        <f t="shared" si="26"/>
        <v>20</v>
      </c>
      <c r="R185" s="15">
        <f t="shared" si="27"/>
        <v>120</v>
      </c>
      <c r="S185" s="15">
        <f t="shared" si="28"/>
        <v>140</v>
      </c>
      <c r="T185" s="15">
        <f t="shared" si="29"/>
        <v>140</v>
      </c>
      <c r="U185" s="13" t="str">
        <f t="shared" si="30"/>
        <v>Thu</v>
      </c>
      <c r="V185" s="13" t="str">
        <f t="shared" si="31"/>
        <v>Wed</v>
      </c>
    </row>
    <row r="186" spans="1:22" x14ac:dyDescent="0.25">
      <c r="A186" t="s">
        <v>246</v>
      </c>
      <c r="B186" t="s">
        <v>50</v>
      </c>
      <c r="C186" t="s">
        <v>24</v>
      </c>
      <c r="D186" t="s">
        <v>26</v>
      </c>
      <c r="E186" t="s">
        <v>18</v>
      </c>
      <c r="F186" s="10">
        <v>44161</v>
      </c>
      <c r="G186" s="10">
        <v>44168</v>
      </c>
      <c r="H186" s="5">
        <v>1</v>
      </c>
      <c r="I186" s="11"/>
      <c r="J186" s="11"/>
      <c r="K186" s="12">
        <v>0.25</v>
      </c>
      <c r="L186" s="12">
        <v>45.99</v>
      </c>
      <c r="M186" t="s">
        <v>34</v>
      </c>
      <c r="N186" s="14">
        <f t="shared" si="24"/>
        <v>7</v>
      </c>
      <c r="O186" s="13" cm="1">
        <f t="array" ref="O186">INDEX(TechRate,MATCH(H186,TechNum,0))</f>
        <v>80</v>
      </c>
      <c r="P186" s="15">
        <f t="shared" si="25"/>
        <v>20</v>
      </c>
      <c r="Q186" s="15">
        <f t="shared" si="26"/>
        <v>20</v>
      </c>
      <c r="R186" s="15">
        <f t="shared" si="27"/>
        <v>45.99</v>
      </c>
      <c r="S186" s="15">
        <f t="shared" si="28"/>
        <v>65.990000000000009</v>
      </c>
      <c r="T186" s="15">
        <f t="shared" si="29"/>
        <v>65.990000000000009</v>
      </c>
      <c r="U186" s="13" t="str">
        <f t="shared" si="30"/>
        <v>Thu</v>
      </c>
      <c r="V186" s="13" t="str">
        <f t="shared" si="31"/>
        <v>Thu</v>
      </c>
    </row>
    <row r="187" spans="1:22" x14ac:dyDescent="0.25">
      <c r="A187" t="s">
        <v>247</v>
      </c>
      <c r="B187" t="s">
        <v>54</v>
      </c>
      <c r="C187" t="s">
        <v>24</v>
      </c>
      <c r="D187" t="s">
        <v>27</v>
      </c>
      <c r="F187" s="10">
        <v>44161</v>
      </c>
      <c r="G187" s="10">
        <v>44175</v>
      </c>
      <c r="H187" s="5">
        <v>1</v>
      </c>
      <c r="I187" s="11"/>
      <c r="J187" s="11"/>
      <c r="K187" s="12">
        <v>0.5</v>
      </c>
      <c r="L187" s="12">
        <v>33</v>
      </c>
      <c r="M187" t="s">
        <v>33</v>
      </c>
      <c r="N187" s="14">
        <f t="shared" si="24"/>
        <v>14</v>
      </c>
      <c r="O187" s="13" cm="1">
        <f t="array" ref="O187">INDEX(TechRate,MATCH(H187,TechNum,0))</f>
        <v>80</v>
      </c>
      <c r="P187" s="15">
        <f t="shared" si="25"/>
        <v>40</v>
      </c>
      <c r="Q187" s="15">
        <f t="shared" si="26"/>
        <v>40</v>
      </c>
      <c r="R187" s="15">
        <f t="shared" si="27"/>
        <v>33</v>
      </c>
      <c r="S187" s="15">
        <f t="shared" si="28"/>
        <v>73</v>
      </c>
      <c r="T187" s="15">
        <f t="shared" si="29"/>
        <v>73</v>
      </c>
      <c r="U187" s="13" t="str">
        <f t="shared" si="30"/>
        <v>Thu</v>
      </c>
      <c r="V187" s="13" t="str">
        <f t="shared" si="31"/>
        <v>Thu</v>
      </c>
    </row>
    <row r="188" spans="1:22" x14ac:dyDescent="0.25">
      <c r="A188" t="s">
        <v>248</v>
      </c>
      <c r="B188" t="s">
        <v>50</v>
      </c>
      <c r="C188" t="s">
        <v>21</v>
      </c>
      <c r="D188" t="s">
        <v>27</v>
      </c>
      <c r="F188" s="10">
        <v>44161</v>
      </c>
      <c r="G188" s="10">
        <v>44207</v>
      </c>
      <c r="H188" s="5">
        <v>1</v>
      </c>
      <c r="I188" s="11"/>
      <c r="J188" s="11"/>
      <c r="K188" s="12">
        <v>0.25</v>
      </c>
      <c r="L188" s="12">
        <v>21.33</v>
      </c>
      <c r="M188" t="s">
        <v>33</v>
      </c>
      <c r="N188" s="14">
        <f t="shared" si="24"/>
        <v>46</v>
      </c>
      <c r="O188" s="13" cm="1">
        <f t="array" ref="O188">INDEX(TechRate,MATCH(H188,TechNum,0))</f>
        <v>80</v>
      </c>
      <c r="P188" s="15">
        <f t="shared" si="25"/>
        <v>20</v>
      </c>
      <c r="Q188" s="15">
        <f t="shared" si="26"/>
        <v>20</v>
      </c>
      <c r="R188" s="15">
        <f t="shared" si="27"/>
        <v>21.33</v>
      </c>
      <c r="S188" s="15">
        <f t="shared" si="28"/>
        <v>41.33</v>
      </c>
      <c r="T188" s="15">
        <f t="shared" si="29"/>
        <v>41.33</v>
      </c>
      <c r="U188" s="13" t="str">
        <f t="shared" si="30"/>
        <v>Thu</v>
      </c>
      <c r="V188" s="13" t="str">
        <f t="shared" si="31"/>
        <v>Mon</v>
      </c>
    </row>
    <row r="189" spans="1:22" x14ac:dyDescent="0.25">
      <c r="A189" t="s">
        <v>249</v>
      </c>
      <c r="B189" t="s">
        <v>50</v>
      </c>
      <c r="C189" t="s">
        <v>59</v>
      </c>
      <c r="D189" t="s">
        <v>26</v>
      </c>
      <c r="E189" t="s">
        <v>18</v>
      </c>
      <c r="F189" s="10">
        <v>44161</v>
      </c>
      <c r="G189" s="10">
        <v>44244</v>
      </c>
      <c r="H189" s="5">
        <v>1</v>
      </c>
      <c r="I189" s="11"/>
      <c r="J189" s="11"/>
      <c r="K189" s="12">
        <v>0.25</v>
      </c>
      <c r="L189" s="12">
        <v>37.26</v>
      </c>
      <c r="M189" t="s">
        <v>32</v>
      </c>
      <c r="N189" s="14">
        <f t="shared" si="24"/>
        <v>83</v>
      </c>
      <c r="O189" s="13" cm="1">
        <f t="array" ref="O189">INDEX(TechRate,MATCH(H189,TechNum,0))</f>
        <v>80</v>
      </c>
      <c r="P189" s="15">
        <f t="shared" si="25"/>
        <v>20</v>
      </c>
      <c r="Q189" s="15">
        <f t="shared" si="26"/>
        <v>20</v>
      </c>
      <c r="R189" s="15">
        <f t="shared" si="27"/>
        <v>37.26</v>
      </c>
      <c r="S189" s="15">
        <f t="shared" si="28"/>
        <v>57.26</v>
      </c>
      <c r="T189" s="15">
        <f t="shared" si="29"/>
        <v>57.26</v>
      </c>
      <c r="U189" s="13" t="str">
        <f t="shared" si="30"/>
        <v>Thu</v>
      </c>
      <c r="V189" s="13" t="str">
        <f t="shared" si="31"/>
        <v>Wed</v>
      </c>
    </row>
    <row r="190" spans="1:22" x14ac:dyDescent="0.25">
      <c r="A190" t="s">
        <v>250</v>
      </c>
      <c r="B190" t="s">
        <v>54</v>
      </c>
      <c r="C190" t="s">
        <v>23</v>
      </c>
      <c r="D190" t="s">
        <v>28</v>
      </c>
      <c r="F190" s="10">
        <v>44162</v>
      </c>
      <c r="G190" s="10">
        <v>44187</v>
      </c>
      <c r="H190" s="5">
        <v>1</v>
      </c>
      <c r="I190" s="11"/>
      <c r="J190" s="11"/>
      <c r="K190" s="12">
        <v>1</v>
      </c>
      <c r="L190" s="12">
        <v>81.885000000000005</v>
      </c>
      <c r="M190" t="s">
        <v>33</v>
      </c>
      <c r="N190" s="14">
        <f t="shared" si="24"/>
        <v>25</v>
      </c>
      <c r="O190" s="13" cm="1">
        <f t="array" ref="O190">INDEX(TechRate,MATCH(H190,TechNum,0))</f>
        <v>80</v>
      </c>
      <c r="P190" s="15">
        <f t="shared" si="25"/>
        <v>80</v>
      </c>
      <c r="Q190" s="15">
        <f t="shared" si="26"/>
        <v>80</v>
      </c>
      <c r="R190" s="15">
        <f t="shared" si="27"/>
        <v>81.885000000000005</v>
      </c>
      <c r="S190" s="15">
        <f t="shared" si="28"/>
        <v>161.88499999999999</v>
      </c>
      <c r="T190" s="15">
        <f t="shared" si="29"/>
        <v>161.88499999999999</v>
      </c>
      <c r="U190" s="13" t="str">
        <f t="shared" si="30"/>
        <v>Fri</v>
      </c>
      <c r="V190" s="13" t="str">
        <f t="shared" si="31"/>
        <v>Tue</v>
      </c>
    </row>
    <row r="191" spans="1:22" x14ac:dyDescent="0.25">
      <c r="A191" t="s">
        <v>251</v>
      </c>
      <c r="B191" t="s">
        <v>49</v>
      </c>
      <c r="C191" t="s">
        <v>23</v>
      </c>
      <c r="D191" t="s">
        <v>26</v>
      </c>
      <c r="E191" t="s">
        <v>18</v>
      </c>
      <c r="F191" s="10">
        <v>44165</v>
      </c>
      <c r="G191" s="10">
        <v>44173</v>
      </c>
      <c r="H191" s="5">
        <v>1</v>
      </c>
      <c r="I191" s="11"/>
      <c r="J191" s="11"/>
      <c r="K191" s="12">
        <v>0.25</v>
      </c>
      <c r="L191" s="12">
        <v>10.103199999999999</v>
      </c>
      <c r="M191" t="s">
        <v>33</v>
      </c>
      <c r="N191" s="14">
        <f t="shared" si="24"/>
        <v>8</v>
      </c>
      <c r="O191" s="13" cm="1">
        <f t="array" ref="O191">INDEX(TechRate,MATCH(H191,TechNum,0))</f>
        <v>80</v>
      </c>
      <c r="P191" s="15">
        <f t="shared" si="25"/>
        <v>20</v>
      </c>
      <c r="Q191" s="15">
        <f t="shared" si="26"/>
        <v>20</v>
      </c>
      <c r="R191" s="15">
        <f t="shared" si="27"/>
        <v>10.103199999999999</v>
      </c>
      <c r="S191" s="15">
        <f t="shared" si="28"/>
        <v>30.103200000000001</v>
      </c>
      <c r="T191" s="15">
        <f t="shared" si="29"/>
        <v>30.103200000000001</v>
      </c>
      <c r="U191" s="13" t="str">
        <f t="shared" si="30"/>
        <v>Mon</v>
      </c>
      <c r="V191" s="13" t="str">
        <f t="shared" si="31"/>
        <v>Tue</v>
      </c>
    </row>
    <row r="192" spans="1:22" x14ac:dyDescent="0.25">
      <c r="A192" t="s">
        <v>252</v>
      </c>
      <c r="B192" t="s">
        <v>54</v>
      </c>
      <c r="C192" t="s">
        <v>23</v>
      </c>
      <c r="D192" t="s">
        <v>26</v>
      </c>
      <c r="F192" s="10">
        <v>44165</v>
      </c>
      <c r="G192" s="10">
        <v>44173</v>
      </c>
      <c r="H192" s="5">
        <v>1</v>
      </c>
      <c r="I192" s="11"/>
      <c r="J192" s="11"/>
      <c r="K192" s="12">
        <v>0.25</v>
      </c>
      <c r="L192" s="12">
        <v>17.88</v>
      </c>
      <c r="M192" t="s">
        <v>32</v>
      </c>
      <c r="N192" s="14">
        <f t="shared" si="24"/>
        <v>8</v>
      </c>
      <c r="O192" s="13" cm="1">
        <f t="array" ref="O192">INDEX(TechRate,MATCH(H192,TechNum,0))</f>
        <v>80</v>
      </c>
      <c r="P192" s="15">
        <f t="shared" si="25"/>
        <v>20</v>
      </c>
      <c r="Q192" s="15">
        <f t="shared" si="26"/>
        <v>20</v>
      </c>
      <c r="R192" s="15">
        <f t="shared" si="27"/>
        <v>17.88</v>
      </c>
      <c r="S192" s="15">
        <f t="shared" si="28"/>
        <v>37.879999999999995</v>
      </c>
      <c r="T192" s="15">
        <f t="shared" si="29"/>
        <v>37.879999999999995</v>
      </c>
      <c r="U192" s="13" t="str">
        <f t="shared" si="30"/>
        <v>Mon</v>
      </c>
      <c r="V192" s="13" t="str">
        <f t="shared" si="31"/>
        <v>Tue</v>
      </c>
    </row>
    <row r="193" spans="1:22" x14ac:dyDescent="0.25">
      <c r="A193" t="s">
        <v>253</v>
      </c>
      <c r="B193" t="s">
        <v>56</v>
      </c>
      <c r="C193" t="s">
        <v>21</v>
      </c>
      <c r="D193" t="s">
        <v>17</v>
      </c>
      <c r="F193" s="10">
        <v>44165</v>
      </c>
      <c r="G193" s="10">
        <v>44173</v>
      </c>
      <c r="H193" s="5">
        <v>2</v>
      </c>
      <c r="I193" s="11"/>
      <c r="J193" s="11"/>
      <c r="K193" s="12">
        <v>2.75</v>
      </c>
      <c r="L193" s="12">
        <v>1204.6415</v>
      </c>
      <c r="M193" t="s">
        <v>33</v>
      </c>
      <c r="N193" s="14">
        <f t="shared" si="24"/>
        <v>8</v>
      </c>
      <c r="O193" s="13" cm="1">
        <f t="array" ref="O193">INDEX(TechRate,MATCH(H193,TechNum,0))</f>
        <v>140</v>
      </c>
      <c r="P193" s="15">
        <f t="shared" si="25"/>
        <v>385</v>
      </c>
      <c r="Q193" s="15">
        <f t="shared" si="26"/>
        <v>385</v>
      </c>
      <c r="R193" s="15">
        <f t="shared" si="27"/>
        <v>1204.6415</v>
      </c>
      <c r="S193" s="15">
        <f t="shared" si="28"/>
        <v>1589.6415</v>
      </c>
      <c r="T193" s="15">
        <f t="shared" si="29"/>
        <v>1589.6415</v>
      </c>
      <c r="U193" s="13" t="str">
        <f t="shared" si="30"/>
        <v>Mon</v>
      </c>
      <c r="V193" s="13" t="str">
        <f t="shared" si="31"/>
        <v>Tue</v>
      </c>
    </row>
    <row r="194" spans="1:22" x14ac:dyDescent="0.25">
      <c r="A194" t="s">
        <v>254</v>
      </c>
      <c r="B194" t="s">
        <v>56</v>
      </c>
      <c r="C194" t="s">
        <v>24</v>
      </c>
      <c r="D194" t="s">
        <v>17</v>
      </c>
      <c r="F194" s="10">
        <v>44165</v>
      </c>
      <c r="G194" s="10">
        <v>44182</v>
      </c>
      <c r="H194" s="5">
        <v>2</v>
      </c>
      <c r="I194" s="11"/>
      <c r="J194" s="11"/>
      <c r="K194" s="12">
        <v>3</v>
      </c>
      <c r="L194" s="12">
        <v>111</v>
      </c>
      <c r="M194" t="s">
        <v>33</v>
      </c>
      <c r="N194" s="14">
        <f t="shared" si="24"/>
        <v>17</v>
      </c>
      <c r="O194" s="13" cm="1">
        <f t="array" ref="O194">INDEX(TechRate,MATCH(H194,TechNum,0))</f>
        <v>140</v>
      </c>
      <c r="P194" s="15">
        <f t="shared" si="25"/>
        <v>420</v>
      </c>
      <c r="Q194" s="15">
        <f t="shared" si="26"/>
        <v>420</v>
      </c>
      <c r="R194" s="15">
        <f t="shared" si="27"/>
        <v>111</v>
      </c>
      <c r="S194" s="15">
        <f t="shared" si="28"/>
        <v>531</v>
      </c>
      <c r="T194" s="15">
        <f t="shared" si="29"/>
        <v>531</v>
      </c>
      <c r="U194" s="13" t="str">
        <f t="shared" si="30"/>
        <v>Mon</v>
      </c>
      <c r="V194" s="13" t="str">
        <f t="shared" si="31"/>
        <v>Thu</v>
      </c>
    </row>
    <row r="195" spans="1:22" x14ac:dyDescent="0.25">
      <c r="A195" t="s">
        <v>255</v>
      </c>
      <c r="B195" t="s">
        <v>53</v>
      </c>
      <c r="C195" t="s">
        <v>23</v>
      </c>
      <c r="D195" t="s">
        <v>27</v>
      </c>
      <c r="F195" s="10">
        <v>44165</v>
      </c>
      <c r="G195" s="10">
        <v>44200</v>
      </c>
      <c r="H195" s="5">
        <v>1</v>
      </c>
      <c r="I195" s="11"/>
      <c r="J195" s="11"/>
      <c r="K195" s="12">
        <v>0.25</v>
      </c>
      <c r="L195" s="12">
        <v>21.21</v>
      </c>
      <c r="M195" t="s">
        <v>34</v>
      </c>
      <c r="N195" s="14">
        <f t="shared" si="24"/>
        <v>35</v>
      </c>
      <c r="O195" s="13" cm="1">
        <f t="array" ref="O195">INDEX(TechRate,MATCH(H195,TechNum,0))</f>
        <v>80</v>
      </c>
      <c r="P195" s="15">
        <f t="shared" si="25"/>
        <v>20</v>
      </c>
      <c r="Q195" s="15">
        <f t="shared" si="26"/>
        <v>20</v>
      </c>
      <c r="R195" s="15">
        <f t="shared" si="27"/>
        <v>21.21</v>
      </c>
      <c r="S195" s="15">
        <f t="shared" si="28"/>
        <v>41.21</v>
      </c>
      <c r="T195" s="15">
        <f t="shared" si="29"/>
        <v>41.21</v>
      </c>
      <c r="U195" s="13" t="str">
        <f t="shared" si="30"/>
        <v>Mon</v>
      </c>
      <c r="V195" s="13" t="str">
        <f t="shared" si="31"/>
        <v>Mon</v>
      </c>
    </row>
    <row r="196" spans="1:22" x14ac:dyDescent="0.25">
      <c r="A196" t="s">
        <v>256</v>
      </c>
      <c r="B196" t="s">
        <v>56</v>
      </c>
      <c r="C196" t="s">
        <v>22</v>
      </c>
      <c r="D196" t="s">
        <v>27</v>
      </c>
      <c r="F196" s="10">
        <v>44165</v>
      </c>
      <c r="G196" s="10">
        <v>44252</v>
      </c>
      <c r="H196" s="5">
        <v>2</v>
      </c>
      <c r="I196" s="11"/>
      <c r="J196" s="11"/>
      <c r="K196" s="12">
        <v>0.5</v>
      </c>
      <c r="L196" s="12">
        <v>158.31389999999999</v>
      </c>
      <c r="M196" t="s">
        <v>33</v>
      </c>
      <c r="N196" s="14">
        <f t="shared" si="24"/>
        <v>87</v>
      </c>
      <c r="O196" s="13" cm="1">
        <f t="array" ref="O196">INDEX(TechRate,MATCH(H196,TechNum,0))</f>
        <v>140</v>
      </c>
      <c r="P196" s="15">
        <f t="shared" si="25"/>
        <v>70</v>
      </c>
      <c r="Q196" s="15">
        <f t="shared" si="26"/>
        <v>70</v>
      </c>
      <c r="R196" s="15">
        <f t="shared" si="27"/>
        <v>158.31389999999999</v>
      </c>
      <c r="S196" s="15">
        <f t="shared" si="28"/>
        <v>228.31389999999999</v>
      </c>
      <c r="T196" s="15">
        <f t="shared" si="29"/>
        <v>228.31389999999999</v>
      </c>
      <c r="U196" s="13" t="str">
        <f t="shared" si="30"/>
        <v>Mon</v>
      </c>
      <c r="V196" s="13" t="str">
        <f t="shared" si="31"/>
        <v>Thu</v>
      </c>
    </row>
    <row r="197" spans="1:22" x14ac:dyDescent="0.25">
      <c r="A197" t="s">
        <v>257</v>
      </c>
      <c r="B197" t="s">
        <v>54</v>
      </c>
      <c r="C197" t="s">
        <v>24</v>
      </c>
      <c r="D197" t="s">
        <v>27</v>
      </c>
      <c r="F197" s="10">
        <v>44166</v>
      </c>
      <c r="G197" s="10">
        <v>44207</v>
      </c>
      <c r="H197" s="5">
        <v>1</v>
      </c>
      <c r="I197" s="11"/>
      <c r="J197" s="11"/>
      <c r="K197" s="12">
        <v>0.5</v>
      </c>
      <c r="L197" s="12">
        <v>36.754399999999997</v>
      </c>
      <c r="M197" t="s">
        <v>33</v>
      </c>
      <c r="N197" s="14">
        <f t="shared" si="24"/>
        <v>41</v>
      </c>
      <c r="O197" s="13" cm="1">
        <f t="array" ref="O197">INDEX(TechRate,MATCH(H197,TechNum,0))</f>
        <v>80</v>
      </c>
      <c r="P197" s="15">
        <f t="shared" si="25"/>
        <v>40</v>
      </c>
      <c r="Q197" s="15">
        <f t="shared" si="26"/>
        <v>40</v>
      </c>
      <c r="R197" s="15">
        <f t="shared" si="27"/>
        <v>36.754399999999997</v>
      </c>
      <c r="S197" s="15">
        <f t="shared" si="28"/>
        <v>76.754400000000004</v>
      </c>
      <c r="T197" s="15">
        <f t="shared" si="29"/>
        <v>76.754400000000004</v>
      </c>
      <c r="U197" s="13" t="str">
        <f t="shared" si="30"/>
        <v>Tue</v>
      </c>
      <c r="V197" s="13" t="str">
        <f t="shared" si="31"/>
        <v>Mon</v>
      </c>
    </row>
    <row r="198" spans="1:22" x14ac:dyDescent="0.25">
      <c r="A198" t="s">
        <v>258</v>
      </c>
      <c r="B198" t="s">
        <v>51</v>
      </c>
      <c r="C198" t="s">
        <v>22</v>
      </c>
      <c r="D198" t="s">
        <v>28</v>
      </c>
      <c r="F198" s="10">
        <v>44166</v>
      </c>
      <c r="G198" s="10">
        <v>44320</v>
      </c>
      <c r="H198" s="5">
        <v>2</v>
      </c>
      <c r="I198" s="11"/>
      <c r="J198" s="11"/>
      <c r="K198" s="12">
        <v>0.5</v>
      </c>
      <c r="L198" s="12">
        <v>242.07</v>
      </c>
      <c r="M198" t="s">
        <v>33</v>
      </c>
      <c r="N198" s="14">
        <f t="shared" si="24"/>
        <v>154</v>
      </c>
      <c r="O198" s="13" cm="1">
        <f t="array" ref="O198">INDEX(TechRate,MATCH(H198,TechNum,0))</f>
        <v>140</v>
      </c>
      <c r="P198" s="15">
        <f t="shared" si="25"/>
        <v>70</v>
      </c>
      <c r="Q198" s="15">
        <f t="shared" si="26"/>
        <v>70</v>
      </c>
      <c r="R198" s="15">
        <f t="shared" si="27"/>
        <v>242.07</v>
      </c>
      <c r="S198" s="15">
        <f t="shared" si="28"/>
        <v>312.07</v>
      </c>
      <c r="T198" s="15">
        <f t="shared" si="29"/>
        <v>312.07</v>
      </c>
      <c r="U198" s="13" t="str">
        <f t="shared" si="30"/>
        <v>Tue</v>
      </c>
      <c r="V198" s="13" t="str">
        <f t="shared" si="31"/>
        <v>Tue</v>
      </c>
    </row>
    <row r="199" spans="1:22" x14ac:dyDescent="0.25">
      <c r="A199" t="s">
        <v>259</v>
      </c>
      <c r="B199" t="s">
        <v>50</v>
      </c>
      <c r="C199" t="s">
        <v>23</v>
      </c>
      <c r="D199" t="s">
        <v>27</v>
      </c>
      <c r="F199" s="10">
        <v>44167</v>
      </c>
      <c r="G199" s="10">
        <v>44182</v>
      </c>
      <c r="H199" s="5">
        <v>1</v>
      </c>
      <c r="I199" s="11"/>
      <c r="J199" s="11"/>
      <c r="K199" s="12">
        <v>0.5</v>
      </c>
      <c r="L199" s="12">
        <v>30</v>
      </c>
      <c r="M199" t="s">
        <v>33</v>
      </c>
      <c r="N199" s="14">
        <f t="shared" si="24"/>
        <v>15</v>
      </c>
      <c r="O199" s="13" cm="1">
        <f t="array" ref="O199">INDEX(TechRate,MATCH(H199,TechNum,0))</f>
        <v>80</v>
      </c>
      <c r="P199" s="15">
        <f t="shared" si="25"/>
        <v>40</v>
      </c>
      <c r="Q199" s="15">
        <f t="shared" si="26"/>
        <v>40</v>
      </c>
      <c r="R199" s="15">
        <f t="shared" si="27"/>
        <v>30</v>
      </c>
      <c r="S199" s="15">
        <f t="shared" si="28"/>
        <v>70</v>
      </c>
      <c r="T199" s="15">
        <f t="shared" si="29"/>
        <v>70</v>
      </c>
      <c r="U199" s="13" t="str">
        <f t="shared" si="30"/>
        <v>Wed</v>
      </c>
      <c r="V199" s="13" t="str">
        <f t="shared" si="31"/>
        <v>Thu</v>
      </c>
    </row>
    <row r="200" spans="1:22" x14ac:dyDescent="0.25">
      <c r="A200" t="s">
        <v>260</v>
      </c>
      <c r="B200" t="s">
        <v>50</v>
      </c>
      <c r="C200" t="s">
        <v>23</v>
      </c>
      <c r="D200" t="s">
        <v>27</v>
      </c>
      <c r="E200" t="s">
        <v>18</v>
      </c>
      <c r="F200" s="10">
        <v>44167</v>
      </c>
      <c r="G200" s="10">
        <v>44180</v>
      </c>
      <c r="H200" s="5">
        <v>1</v>
      </c>
      <c r="I200" s="11"/>
      <c r="J200" s="11"/>
      <c r="K200" s="12">
        <v>0.5</v>
      </c>
      <c r="L200" s="12">
        <v>52.8994</v>
      </c>
      <c r="M200" t="s">
        <v>33</v>
      </c>
      <c r="N200" s="14">
        <f t="shared" si="24"/>
        <v>13</v>
      </c>
      <c r="O200" s="13" cm="1">
        <f t="array" ref="O200">INDEX(TechRate,MATCH(H200,TechNum,0))</f>
        <v>80</v>
      </c>
      <c r="P200" s="15">
        <f t="shared" si="25"/>
        <v>40</v>
      </c>
      <c r="Q200" s="15">
        <f t="shared" si="26"/>
        <v>40</v>
      </c>
      <c r="R200" s="15">
        <f t="shared" si="27"/>
        <v>52.8994</v>
      </c>
      <c r="S200" s="15">
        <f t="shared" si="28"/>
        <v>92.8994</v>
      </c>
      <c r="T200" s="15">
        <f t="shared" si="29"/>
        <v>92.8994</v>
      </c>
      <c r="U200" s="13" t="str">
        <f t="shared" si="30"/>
        <v>Wed</v>
      </c>
      <c r="V200" s="13" t="str">
        <f t="shared" si="31"/>
        <v>Tue</v>
      </c>
    </row>
    <row r="201" spans="1:22" x14ac:dyDescent="0.25">
      <c r="A201" t="s">
        <v>261</v>
      </c>
      <c r="B201" t="s">
        <v>50</v>
      </c>
      <c r="C201" t="s">
        <v>59</v>
      </c>
      <c r="D201" t="s">
        <v>26</v>
      </c>
      <c r="E201" t="s">
        <v>18</v>
      </c>
      <c r="F201" s="10">
        <v>44167</v>
      </c>
      <c r="G201" s="10">
        <v>44182</v>
      </c>
      <c r="H201" s="5">
        <v>1</v>
      </c>
      <c r="I201" s="11"/>
      <c r="J201" s="11"/>
      <c r="K201" s="12">
        <v>0.25</v>
      </c>
      <c r="L201" s="12">
        <v>36.754399999999997</v>
      </c>
      <c r="M201" t="s">
        <v>32</v>
      </c>
      <c r="N201" s="14">
        <f t="shared" si="24"/>
        <v>15</v>
      </c>
      <c r="O201" s="13" cm="1">
        <f t="array" ref="O201">INDEX(TechRate,MATCH(H201,TechNum,0))</f>
        <v>80</v>
      </c>
      <c r="P201" s="15">
        <f t="shared" si="25"/>
        <v>20</v>
      </c>
      <c r="Q201" s="15">
        <f t="shared" si="26"/>
        <v>20</v>
      </c>
      <c r="R201" s="15">
        <f t="shared" si="27"/>
        <v>36.754399999999997</v>
      </c>
      <c r="S201" s="15">
        <f t="shared" si="28"/>
        <v>56.754399999999997</v>
      </c>
      <c r="T201" s="15">
        <f t="shared" si="29"/>
        <v>56.754399999999997</v>
      </c>
      <c r="U201" s="13" t="str">
        <f t="shared" si="30"/>
        <v>Wed</v>
      </c>
      <c r="V201" s="13" t="str">
        <f t="shared" si="31"/>
        <v>Thu</v>
      </c>
    </row>
    <row r="202" spans="1:22" x14ac:dyDescent="0.25">
      <c r="A202" t="s">
        <v>262</v>
      </c>
      <c r="B202" t="s">
        <v>54</v>
      </c>
      <c r="C202" t="s">
        <v>21</v>
      </c>
      <c r="D202" t="s">
        <v>26</v>
      </c>
      <c r="F202" s="10">
        <v>44167</v>
      </c>
      <c r="G202" s="10">
        <v>44203</v>
      </c>
      <c r="H202" s="5">
        <v>1</v>
      </c>
      <c r="I202" s="11"/>
      <c r="J202" s="11"/>
      <c r="K202" s="12">
        <v>0.25</v>
      </c>
      <c r="L202" s="12">
        <v>45.237400000000001</v>
      </c>
      <c r="M202" t="s">
        <v>33</v>
      </c>
      <c r="N202" s="14">
        <f t="shared" si="24"/>
        <v>36</v>
      </c>
      <c r="O202" s="13" cm="1">
        <f t="array" ref="O202">INDEX(TechRate,MATCH(H202,TechNum,0))</f>
        <v>80</v>
      </c>
      <c r="P202" s="15">
        <f t="shared" si="25"/>
        <v>20</v>
      </c>
      <c r="Q202" s="15">
        <f t="shared" si="26"/>
        <v>20</v>
      </c>
      <c r="R202" s="15">
        <f t="shared" si="27"/>
        <v>45.237400000000001</v>
      </c>
      <c r="S202" s="15">
        <f t="shared" si="28"/>
        <v>65.237400000000008</v>
      </c>
      <c r="T202" s="15">
        <f t="shared" si="29"/>
        <v>65.237400000000008</v>
      </c>
      <c r="U202" s="13" t="str">
        <f t="shared" si="30"/>
        <v>Wed</v>
      </c>
      <c r="V202" s="13" t="str">
        <f t="shared" si="31"/>
        <v>Thu</v>
      </c>
    </row>
    <row r="203" spans="1:22" x14ac:dyDescent="0.25">
      <c r="A203" t="s">
        <v>263</v>
      </c>
      <c r="B203" t="s">
        <v>50</v>
      </c>
      <c r="C203" t="s">
        <v>59</v>
      </c>
      <c r="D203" t="s">
        <v>28</v>
      </c>
      <c r="E203" t="s">
        <v>18</v>
      </c>
      <c r="F203" s="10">
        <v>44167</v>
      </c>
      <c r="G203" s="10">
        <v>44223</v>
      </c>
      <c r="H203" s="5">
        <v>1</v>
      </c>
      <c r="I203" s="11"/>
      <c r="J203" s="11"/>
      <c r="K203" s="12">
        <v>0.75</v>
      </c>
      <c r="L203" s="12">
        <v>42.66</v>
      </c>
      <c r="M203" t="s">
        <v>32</v>
      </c>
      <c r="N203" s="14">
        <f t="shared" si="24"/>
        <v>56</v>
      </c>
      <c r="O203" s="13" cm="1">
        <f t="array" ref="O203">INDEX(TechRate,MATCH(H203,TechNum,0))</f>
        <v>80</v>
      </c>
      <c r="P203" s="15">
        <f t="shared" si="25"/>
        <v>60</v>
      </c>
      <c r="Q203" s="15">
        <f t="shared" si="26"/>
        <v>60</v>
      </c>
      <c r="R203" s="15">
        <f t="shared" si="27"/>
        <v>42.66</v>
      </c>
      <c r="S203" s="15">
        <f t="shared" si="28"/>
        <v>102.66</v>
      </c>
      <c r="T203" s="15">
        <f t="shared" si="29"/>
        <v>102.66</v>
      </c>
      <c r="U203" s="13" t="str">
        <f t="shared" si="30"/>
        <v>Wed</v>
      </c>
      <c r="V203" s="13" t="str">
        <f t="shared" si="31"/>
        <v>Wed</v>
      </c>
    </row>
    <row r="204" spans="1:22" x14ac:dyDescent="0.25">
      <c r="A204" t="s">
        <v>264</v>
      </c>
      <c r="B204" t="s">
        <v>51</v>
      </c>
      <c r="C204" t="s">
        <v>22</v>
      </c>
      <c r="D204" t="s">
        <v>28</v>
      </c>
      <c r="F204" s="10">
        <v>44167</v>
      </c>
      <c r="G204" s="10">
        <v>44242</v>
      </c>
      <c r="H204" s="5">
        <v>2</v>
      </c>
      <c r="I204" s="11"/>
      <c r="J204" s="11"/>
      <c r="K204" s="12">
        <v>1</v>
      </c>
      <c r="L204" s="12">
        <v>226</v>
      </c>
      <c r="M204" t="s">
        <v>32</v>
      </c>
      <c r="N204" s="14">
        <f t="shared" si="24"/>
        <v>75</v>
      </c>
      <c r="O204" s="13" cm="1">
        <f t="array" ref="O204">INDEX(TechRate,MATCH(H204,TechNum,0))</f>
        <v>140</v>
      </c>
      <c r="P204" s="15">
        <f t="shared" si="25"/>
        <v>140</v>
      </c>
      <c r="Q204" s="15">
        <f t="shared" si="26"/>
        <v>140</v>
      </c>
      <c r="R204" s="15">
        <f t="shared" si="27"/>
        <v>226</v>
      </c>
      <c r="S204" s="15">
        <f t="shared" si="28"/>
        <v>366</v>
      </c>
      <c r="T204" s="15">
        <f t="shared" si="29"/>
        <v>366</v>
      </c>
      <c r="U204" s="13" t="str">
        <f t="shared" si="30"/>
        <v>Wed</v>
      </c>
      <c r="V204" s="13" t="str">
        <f t="shared" si="31"/>
        <v>Mon</v>
      </c>
    </row>
    <row r="205" spans="1:22" x14ac:dyDescent="0.25">
      <c r="A205" t="s">
        <v>265</v>
      </c>
      <c r="B205" t="s">
        <v>52</v>
      </c>
      <c r="C205" t="s">
        <v>21</v>
      </c>
      <c r="D205" t="s">
        <v>27</v>
      </c>
      <c r="F205" s="10">
        <v>44168</v>
      </c>
      <c r="G205" s="10">
        <v>44202</v>
      </c>
      <c r="H205" s="5">
        <v>2</v>
      </c>
      <c r="I205" s="11"/>
      <c r="J205" s="11"/>
      <c r="K205" s="12">
        <v>0.5</v>
      </c>
      <c r="L205" s="12">
        <v>45.237400000000001</v>
      </c>
      <c r="M205" t="s">
        <v>32</v>
      </c>
      <c r="N205" s="14">
        <f t="shared" si="24"/>
        <v>34</v>
      </c>
      <c r="O205" s="13" cm="1">
        <f t="array" ref="O205">INDEX(TechRate,MATCH(H205,TechNum,0))</f>
        <v>140</v>
      </c>
      <c r="P205" s="15">
        <f t="shared" si="25"/>
        <v>70</v>
      </c>
      <c r="Q205" s="15">
        <f t="shared" si="26"/>
        <v>70</v>
      </c>
      <c r="R205" s="15">
        <f t="shared" si="27"/>
        <v>45.237400000000001</v>
      </c>
      <c r="S205" s="15">
        <f t="shared" si="28"/>
        <v>115.23740000000001</v>
      </c>
      <c r="T205" s="15">
        <f t="shared" si="29"/>
        <v>115.23740000000001</v>
      </c>
      <c r="U205" s="13" t="str">
        <f t="shared" si="30"/>
        <v>Thu</v>
      </c>
      <c r="V205" s="13" t="str">
        <f t="shared" si="31"/>
        <v>Wed</v>
      </c>
    </row>
    <row r="206" spans="1:22" x14ac:dyDescent="0.25">
      <c r="A206" t="s">
        <v>266</v>
      </c>
      <c r="B206" t="s">
        <v>50</v>
      </c>
      <c r="C206" t="s">
        <v>24</v>
      </c>
      <c r="D206" t="s">
        <v>26</v>
      </c>
      <c r="E206" t="s">
        <v>18</v>
      </c>
      <c r="F206" s="10">
        <v>44168</v>
      </c>
      <c r="G206" s="10">
        <v>44221</v>
      </c>
      <c r="H206" s="5">
        <v>1</v>
      </c>
      <c r="I206" s="11"/>
      <c r="J206" s="11"/>
      <c r="K206" s="12">
        <v>0.25</v>
      </c>
      <c r="L206" s="12">
        <v>36.972099999999998</v>
      </c>
      <c r="M206" t="s">
        <v>33</v>
      </c>
      <c r="N206" s="14">
        <f t="shared" si="24"/>
        <v>53</v>
      </c>
      <c r="O206" s="13" cm="1">
        <f t="array" ref="O206">INDEX(TechRate,MATCH(H206,TechNum,0))</f>
        <v>80</v>
      </c>
      <c r="P206" s="15">
        <f t="shared" si="25"/>
        <v>20</v>
      </c>
      <c r="Q206" s="15">
        <f t="shared" si="26"/>
        <v>20</v>
      </c>
      <c r="R206" s="15">
        <f t="shared" si="27"/>
        <v>36.972099999999998</v>
      </c>
      <c r="S206" s="15">
        <f t="shared" si="28"/>
        <v>56.972099999999998</v>
      </c>
      <c r="T206" s="15">
        <f t="shared" si="29"/>
        <v>56.972099999999998</v>
      </c>
      <c r="U206" s="13" t="str">
        <f t="shared" si="30"/>
        <v>Thu</v>
      </c>
      <c r="V206" s="13" t="str">
        <f t="shared" si="31"/>
        <v>Mon</v>
      </c>
    </row>
    <row r="207" spans="1:22" x14ac:dyDescent="0.25">
      <c r="A207" t="s">
        <v>267</v>
      </c>
      <c r="B207" t="s">
        <v>52</v>
      </c>
      <c r="C207" t="s">
        <v>58</v>
      </c>
      <c r="D207" t="s">
        <v>27</v>
      </c>
      <c r="F207" s="10">
        <v>44170</v>
      </c>
      <c r="G207" s="10">
        <v>44188</v>
      </c>
      <c r="H207" s="5">
        <v>1</v>
      </c>
      <c r="I207" s="11"/>
      <c r="J207" s="11"/>
      <c r="K207" s="12">
        <v>0.5</v>
      </c>
      <c r="L207" s="12">
        <v>138.5667</v>
      </c>
      <c r="M207" t="s">
        <v>32</v>
      </c>
      <c r="N207" s="14">
        <f t="shared" ref="N207:N270" si="32">IF(G207="","",G207-F207)</f>
        <v>18</v>
      </c>
      <c r="O207" s="13" cm="1">
        <f t="array" ref="O207">INDEX(TechRate,MATCH(H207,TechNum,0))</f>
        <v>80</v>
      </c>
      <c r="P207" s="15">
        <f t="shared" ref="P207:P270" si="33">O207*K207</f>
        <v>40</v>
      </c>
      <c r="Q207" s="15">
        <f t="shared" ref="Q207:Q270" si="34">IF(I207="Yes",0,P207)</f>
        <v>40</v>
      </c>
      <c r="R207" s="15">
        <f t="shared" ref="R207:R270" si="35">IF(J207="Yes",0,L207)</f>
        <v>138.5667</v>
      </c>
      <c r="S207" s="15">
        <f t="shared" ref="S207:S270" si="36">SUM(L207,P207)</f>
        <v>178.5667</v>
      </c>
      <c r="T207" s="15">
        <f t="shared" ref="T207:T270" si="37">SUM(Q207,R207)</f>
        <v>178.5667</v>
      </c>
      <c r="U207" s="13" t="str">
        <f t="shared" ref="U207:U270" si="38">TEXT(F207,"ddd")</f>
        <v>Sat</v>
      </c>
      <c r="V207" s="13" t="str">
        <f t="shared" ref="V207:V270" si="39">TEXT(G207,"ddd")</f>
        <v>Wed</v>
      </c>
    </row>
    <row r="208" spans="1:22" x14ac:dyDescent="0.25">
      <c r="A208" t="s">
        <v>268</v>
      </c>
      <c r="B208" t="s">
        <v>52</v>
      </c>
      <c r="C208" t="s">
        <v>58</v>
      </c>
      <c r="D208" t="s">
        <v>26</v>
      </c>
      <c r="F208" s="10">
        <v>44170</v>
      </c>
      <c r="G208" s="10">
        <v>44202</v>
      </c>
      <c r="H208" s="5">
        <v>1</v>
      </c>
      <c r="I208" s="11"/>
      <c r="J208" s="11"/>
      <c r="K208" s="12">
        <v>0.25</v>
      </c>
      <c r="L208" s="12">
        <v>126.5641</v>
      </c>
      <c r="M208" t="s">
        <v>32</v>
      </c>
      <c r="N208" s="14">
        <f t="shared" si="32"/>
        <v>32</v>
      </c>
      <c r="O208" s="13" cm="1">
        <f t="array" ref="O208">INDEX(TechRate,MATCH(H208,TechNum,0))</f>
        <v>80</v>
      </c>
      <c r="P208" s="15">
        <f t="shared" si="33"/>
        <v>20</v>
      </c>
      <c r="Q208" s="15">
        <f t="shared" si="34"/>
        <v>20</v>
      </c>
      <c r="R208" s="15">
        <f t="shared" si="35"/>
        <v>126.5641</v>
      </c>
      <c r="S208" s="15">
        <f t="shared" si="36"/>
        <v>146.5641</v>
      </c>
      <c r="T208" s="15">
        <f t="shared" si="37"/>
        <v>146.5641</v>
      </c>
      <c r="U208" s="13" t="str">
        <f t="shared" si="38"/>
        <v>Sat</v>
      </c>
      <c r="V208" s="13" t="str">
        <f t="shared" si="39"/>
        <v>Wed</v>
      </c>
    </row>
    <row r="209" spans="1:22" x14ac:dyDescent="0.25">
      <c r="A209" t="s">
        <v>269</v>
      </c>
      <c r="B209" t="s">
        <v>53</v>
      </c>
      <c r="C209" t="s">
        <v>24</v>
      </c>
      <c r="D209" t="s">
        <v>16</v>
      </c>
      <c r="F209" s="10">
        <v>44172</v>
      </c>
      <c r="G209" s="10">
        <v>44201</v>
      </c>
      <c r="H209" s="5">
        <v>2</v>
      </c>
      <c r="I209" s="11"/>
      <c r="J209" s="11"/>
      <c r="K209" s="12">
        <v>1</v>
      </c>
      <c r="L209" s="12">
        <v>51.45</v>
      </c>
      <c r="M209" t="s">
        <v>34</v>
      </c>
      <c r="N209" s="14">
        <f t="shared" si="32"/>
        <v>29</v>
      </c>
      <c r="O209" s="13" cm="1">
        <f t="array" ref="O209">INDEX(TechRate,MATCH(H209,TechNum,0))</f>
        <v>140</v>
      </c>
      <c r="P209" s="15">
        <f t="shared" si="33"/>
        <v>140</v>
      </c>
      <c r="Q209" s="15">
        <f t="shared" si="34"/>
        <v>140</v>
      </c>
      <c r="R209" s="15">
        <f t="shared" si="35"/>
        <v>51.45</v>
      </c>
      <c r="S209" s="15">
        <f t="shared" si="36"/>
        <v>191.45</v>
      </c>
      <c r="T209" s="15">
        <f t="shared" si="37"/>
        <v>191.45</v>
      </c>
      <c r="U209" s="13" t="str">
        <f t="shared" si="38"/>
        <v>Mon</v>
      </c>
      <c r="V209" s="13" t="str">
        <f t="shared" si="39"/>
        <v>Tue</v>
      </c>
    </row>
    <row r="210" spans="1:22" x14ac:dyDescent="0.25">
      <c r="A210" t="s">
        <v>270</v>
      </c>
      <c r="B210" t="s">
        <v>52</v>
      </c>
      <c r="C210" t="s">
        <v>58</v>
      </c>
      <c r="D210" t="s">
        <v>26</v>
      </c>
      <c r="F210" s="10">
        <v>44172</v>
      </c>
      <c r="G210" s="10">
        <v>44203</v>
      </c>
      <c r="H210" s="5">
        <v>1</v>
      </c>
      <c r="I210" s="11"/>
      <c r="J210" s="11"/>
      <c r="K210" s="12">
        <v>0.25</v>
      </c>
      <c r="L210" s="12">
        <v>227.93719999999999</v>
      </c>
      <c r="M210" t="s">
        <v>32</v>
      </c>
      <c r="N210" s="14">
        <f t="shared" si="32"/>
        <v>31</v>
      </c>
      <c r="O210" s="13" cm="1">
        <f t="array" ref="O210">INDEX(TechRate,MATCH(H210,TechNum,0))</f>
        <v>80</v>
      </c>
      <c r="P210" s="15">
        <f t="shared" si="33"/>
        <v>20</v>
      </c>
      <c r="Q210" s="15">
        <f t="shared" si="34"/>
        <v>20</v>
      </c>
      <c r="R210" s="15">
        <f t="shared" si="35"/>
        <v>227.93719999999999</v>
      </c>
      <c r="S210" s="15">
        <f t="shared" si="36"/>
        <v>247.93719999999999</v>
      </c>
      <c r="T210" s="15">
        <f t="shared" si="37"/>
        <v>247.93719999999999</v>
      </c>
      <c r="U210" s="13" t="str">
        <f t="shared" si="38"/>
        <v>Mon</v>
      </c>
      <c r="V210" s="13" t="str">
        <f t="shared" si="39"/>
        <v>Thu</v>
      </c>
    </row>
    <row r="211" spans="1:22" x14ac:dyDescent="0.25">
      <c r="A211" t="s">
        <v>271</v>
      </c>
      <c r="B211" t="s">
        <v>50</v>
      </c>
      <c r="C211" t="s">
        <v>21</v>
      </c>
      <c r="D211" t="s">
        <v>28</v>
      </c>
      <c r="F211" s="10">
        <v>44172</v>
      </c>
      <c r="G211" s="10">
        <v>44207</v>
      </c>
      <c r="H211" s="5">
        <v>1</v>
      </c>
      <c r="I211" s="11"/>
      <c r="J211" s="11"/>
      <c r="K211" s="12">
        <v>0.5</v>
      </c>
      <c r="L211" s="12">
        <v>367.71109999999999</v>
      </c>
      <c r="M211" t="s">
        <v>34</v>
      </c>
      <c r="N211" s="14">
        <f t="shared" si="32"/>
        <v>35</v>
      </c>
      <c r="O211" s="13" cm="1">
        <f t="array" ref="O211">INDEX(TechRate,MATCH(H211,TechNum,0))</f>
        <v>80</v>
      </c>
      <c r="P211" s="15">
        <f t="shared" si="33"/>
        <v>40</v>
      </c>
      <c r="Q211" s="15">
        <f t="shared" si="34"/>
        <v>40</v>
      </c>
      <c r="R211" s="15">
        <f t="shared" si="35"/>
        <v>367.71109999999999</v>
      </c>
      <c r="S211" s="15">
        <f t="shared" si="36"/>
        <v>407.71109999999999</v>
      </c>
      <c r="T211" s="15">
        <f t="shared" si="37"/>
        <v>407.71109999999999</v>
      </c>
      <c r="U211" s="13" t="str">
        <f t="shared" si="38"/>
        <v>Mon</v>
      </c>
      <c r="V211" s="13" t="str">
        <f t="shared" si="39"/>
        <v>Mon</v>
      </c>
    </row>
    <row r="212" spans="1:22" x14ac:dyDescent="0.25">
      <c r="A212" t="s">
        <v>272</v>
      </c>
      <c r="B212" t="s">
        <v>51</v>
      </c>
      <c r="C212" t="s">
        <v>23</v>
      </c>
      <c r="D212" t="s">
        <v>28</v>
      </c>
      <c r="F212" s="10">
        <v>44172</v>
      </c>
      <c r="G212" s="10">
        <v>44208</v>
      </c>
      <c r="H212" s="5">
        <v>2</v>
      </c>
      <c r="I212" s="11"/>
      <c r="J212" s="11"/>
      <c r="K212" s="12">
        <v>1.25</v>
      </c>
      <c r="L212" s="12">
        <v>637.53</v>
      </c>
      <c r="M212" t="s">
        <v>32</v>
      </c>
      <c r="N212" s="14">
        <f t="shared" si="32"/>
        <v>36</v>
      </c>
      <c r="O212" s="13" cm="1">
        <f t="array" ref="O212">INDEX(TechRate,MATCH(H212,TechNum,0))</f>
        <v>140</v>
      </c>
      <c r="P212" s="15">
        <f t="shared" si="33"/>
        <v>175</v>
      </c>
      <c r="Q212" s="15">
        <f t="shared" si="34"/>
        <v>175</v>
      </c>
      <c r="R212" s="15">
        <f t="shared" si="35"/>
        <v>637.53</v>
      </c>
      <c r="S212" s="15">
        <f t="shared" si="36"/>
        <v>812.53</v>
      </c>
      <c r="T212" s="15">
        <f t="shared" si="37"/>
        <v>812.53</v>
      </c>
      <c r="U212" s="13" t="str">
        <f t="shared" si="38"/>
        <v>Mon</v>
      </c>
      <c r="V212" s="13" t="str">
        <f t="shared" si="39"/>
        <v>Tue</v>
      </c>
    </row>
    <row r="213" spans="1:22" x14ac:dyDescent="0.25">
      <c r="A213" t="s">
        <v>273</v>
      </c>
      <c r="B213" t="s">
        <v>49</v>
      </c>
      <c r="C213" t="s">
        <v>23</v>
      </c>
      <c r="D213" t="s">
        <v>28</v>
      </c>
      <c r="F213" s="10">
        <v>44173</v>
      </c>
      <c r="G213" s="10">
        <v>44180</v>
      </c>
      <c r="H213" s="5">
        <v>2</v>
      </c>
      <c r="I213" s="11"/>
      <c r="J213" s="11"/>
      <c r="K213" s="12">
        <v>3</v>
      </c>
      <c r="L213" s="12">
        <v>21.33</v>
      </c>
      <c r="M213" t="s">
        <v>32</v>
      </c>
      <c r="N213" s="14">
        <f t="shared" si="32"/>
        <v>7</v>
      </c>
      <c r="O213" s="13" cm="1">
        <f t="array" ref="O213">INDEX(TechRate,MATCH(H213,TechNum,0))</f>
        <v>140</v>
      </c>
      <c r="P213" s="15">
        <f t="shared" si="33"/>
        <v>420</v>
      </c>
      <c r="Q213" s="15">
        <f t="shared" si="34"/>
        <v>420</v>
      </c>
      <c r="R213" s="15">
        <f t="shared" si="35"/>
        <v>21.33</v>
      </c>
      <c r="S213" s="15">
        <f t="shared" si="36"/>
        <v>441.33</v>
      </c>
      <c r="T213" s="15">
        <f t="shared" si="37"/>
        <v>441.33</v>
      </c>
      <c r="U213" s="13" t="str">
        <f t="shared" si="38"/>
        <v>Tue</v>
      </c>
      <c r="V213" s="13" t="str">
        <f t="shared" si="39"/>
        <v>Tue</v>
      </c>
    </row>
    <row r="214" spans="1:22" x14ac:dyDescent="0.25">
      <c r="A214" t="s">
        <v>274</v>
      </c>
      <c r="B214" t="s">
        <v>53</v>
      </c>
      <c r="C214" t="s">
        <v>59</v>
      </c>
      <c r="D214" t="s">
        <v>28</v>
      </c>
      <c r="F214" s="10">
        <v>44173</v>
      </c>
      <c r="G214" s="10">
        <v>44181</v>
      </c>
      <c r="H214" s="5">
        <v>2</v>
      </c>
      <c r="I214" s="11"/>
      <c r="J214" s="11"/>
      <c r="K214" s="12">
        <v>1.5</v>
      </c>
      <c r="L214" s="12">
        <v>318.72519999999997</v>
      </c>
      <c r="M214" t="s">
        <v>32</v>
      </c>
      <c r="N214" s="14">
        <f t="shared" si="32"/>
        <v>8</v>
      </c>
      <c r="O214" s="13" cm="1">
        <f t="array" ref="O214">INDEX(TechRate,MATCH(H214,TechNum,0))</f>
        <v>140</v>
      </c>
      <c r="P214" s="15">
        <f t="shared" si="33"/>
        <v>210</v>
      </c>
      <c r="Q214" s="15">
        <f t="shared" si="34"/>
        <v>210</v>
      </c>
      <c r="R214" s="15">
        <f t="shared" si="35"/>
        <v>318.72519999999997</v>
      </c>
      <c r="S214" s="15">
        <f t="shared" si="36"/>
        <v>528.72519999999997</v>
      </c>
      <c r="T214" s="15">
        <f t="shared" si="37"/>
        <v>528.72519999999997</v>
      </c>
      <c r="U214" s="13" t="str">
        <f t="shared" si="38"/>
        <v>Tue</v>
      </c>
      <c r="V214" s="13" t="str">
        <f t="shared" si="39"/>
        <v>Wed</v>
      </c>
    </row>
    <row r="215" spans="1:22" x14ac:dyDescent="0.25">
      <c r="A215" t="s">
        <v>275</v>
      </c>
      <c r="B215" t="s">
        <v>50</v>
      </c>
      <c r="C215" t="s">
        <v>59</v>
      </c>
      <c r="D215" t="s">
        <v>28</v>
      </c>
      <c r="E215" t="s">
        <v>18</v>
      </c>
      <c r="F215" s="10">
        <v>44173</v>
      </c>
      <c r="G215" s="10">
        <v>44239</v>
      </c>
      <c r="H215" s="5">
        <v>2</v>
      </c>
      <c r="I215" s="11"/>
      <c r="J215" s="11"/>
      <c r="K215" s="12">
        <v>0.75</v>
      </c>
      <c r="L215" s="12">
        <v>35.450000000000003</v>
      </c>
      <c r="M215" t="s">
        <v>32</v>
      </c>
      <c r="N215" s="14">
        <f t="shared" si="32"/>
        <v>66</v>
      </c>
      <c r="O215" s="13" cm="1">
        <f t="array" ref="O215">INDEX(TechRate,MATCH(H215,TechNum,0))</f>
        <v>140</v>
      </c>
      <c r="P215" s="15">
        <f t="shared" si="33"/>
        <v>105</v>
      </c>
      <c r="Q215" s="15">
        <f t="shared" si="34"/>
        <v>105</v>
      </c>
      <c r="R215" s="15">
        <f t="shared" si="35"/>
        <v>35.450000000000003</v>
      </c>
      <c r="S215" s="15">
        <f t="shared" si="36"/>
        <v>140.44999999999999</v>
      </c>
      <c r="T215" s="15">
        <f t="shared" si="37"/>
        <v>140.44999999999999</v>
      </c>
      <c r="U215" s="13" t="str">
        <f t="shared" si="38"/>
        <v>Tue</v>
      </c>
      <c r="V215" s="13" t="str">
        <f t="shared" si="39"/>
        <v>Fri</v>
      </c>
    </row>
    <row r="216" spans="1:22" x14ac:dyDescent="0.25">
      <c r="A216" t="s">
        <v>276</v>
      </c>
      <c r="B216" t="s">
        <v>52</v>
      </c>
      <c r="C216" t="s">
        <v>58</v>
      </c>
      <c r="D216" t="s">
        <v>16</v>
      </c>
      <c r="F216" s="10">
        <v>44174</v>
      </c>
      <c r="G216" s="10">
        <v>44182</v>
      </c>
      <c r="H216" s="5">
        <v>1</v>
      </c>
      <c r="I216" s="11"/>
      <c r="J216" s="11"/>
      <c r="K216" s="12">
        <v>1.75</v>
      </c>
      <c r="L216" s="12">
        <v>131.30000000000001</v>
      </c>
      <c r="M216" t="s">
        <v>34</v>
      </c>
      <c r="N216" s="14">
        <f t="shared" si="32"/>
        <v>8</v>
      </c>
      <c r="O216" s="13" cm="1">
        <f t="array" ref="O216">INDEX(TechRate,MATCH(H216,TechNum,0))</f>
        <v>80</v>
      </c>
      <c r="P216" s="15">
        <f t="shared" si="33"/>
        <v>140</v>
      </c>
      <c r="Q216" s="15">
        <f t="shared" si="34"/>
        <v>140</v>
      </c>
      <c r="R216" s="15">
        <f t="shared" si="35"/>
        <v>131.30000000000001</v>
      </c>
      <c r="S216" s="15">
        <f t="shared" si="36"/>
        <v>271.3</v>
      </c>
      <c r="T216" s="15">
        <f t="shared" si="37"/>
        <v>271.3</v>
      </c>
      <c r="U216" s="13" t="str">
        <f t="shared" si="38"/>
        <v>Wed</v>
      </c>
      <c r="V216" s="13" t="str">
        <f t="shared" si="39"/>
        <v>Thu</v>
      </c>
    </row>
    <row r="217" spans="1:22" x14ac:dyDescent="0.25">
      <c r="A217" t="s">
        <v>277</v>
      </c>
      <c r="B217" t="s">
        <v>50</v>
      </c>
      <c r="C217" t="s">
        <v>59</v>
      </c>
      <c r="D217" t="s">
        <v>26</v>
      </c>
      <c r="F217" s="10">
        <v>44174</v>
      </c>
      <c r="G217" s="10">
        <v>44207</v>
      </c>
      <c r="H217" s="5">
        <v>1</v>
      </c>
      <c r="I217" s="11"/>
      <c r="J217" s="11"/>
      <c r="K217" s="12">
        <v>0.25</v>
      </c>
      <c r="L217" s="12">
        <v>37.262799999999999</v>
      </c>
      <c r="M217" t="s">
        <v>33</v>
      </c>
      <c r="N217" s="14">
        <f t="shared" si="32"/>
        <v>33</v>
      </c>
      <c r="O217" s="13" cm="1">
        <f t="array" ref="O217">INDEX(TechRate,MATCH(H217,TechNum,0))</f>
        <v>80</v>
      </c>
      <c r="P217" s="15">
        <f t="shared" si="33"/>
        <v>20</v>
      </c>
      <c r="Q217" s="15">
        <f t="shared" si="34"/>
        <v>20</v>
      </c>
      <c r="R217" s="15">
        <f t="shared" si="35"/>
        <v>37.262799999999999</v>
      </c>
      <c r="S217" s="15">
        <f t="shared" si="36"/>
        <v>57.262799999999999</v>
      </c>
      <c r="T217" s="15">
        <f t="shared" si="37"/>
        <v>57.262799999999999</v>
      </c>
      <c r="U217" s="13" t="str">
        <f t="shared" si="38"/>
        <v>Wed</v>
      </c>
      <c r="V217" s="13" t="str">
        <f t="shared" si="39"/>
        <v>Mon</v>
      </c>
    </row>
    <row r="218" spans="1:22" x14ac:dyDescent="0.25">
      <c r="A218" t="s">
        <v>278</v>
      </c>
      <c r="B218" t="s">
        <v>56</v>
      </c>
      <c r="C218" t="s">
        <v>21</v>
      </c>
      <c r="D218" t="s">
        <v>16</v>
      </c>
      <c r="F218" s="10">
        <v>44174</v>
      </c>
      <c r="G218" s="10">
        <v>44208</v>
      </c>
      <c r="H218" s="5">
        <v>2</v>
      </c>
      <c r="I218" s="11"/>
      <c r="J218" s="11"/>
      <c r="K218" s="12">
        <v>3</v>
      </c>
      <c r="L218" s="12">
        <v>1193.7465999999999</v>
      </c>
      <c r="M218" t="s">
        <v>33</v>
      </c>
      <c r="N218" s="14">
        <f t="shared" si="32"/>
        <v>34</v>
      </c>
      <c r="O218" s="13" cm="1">
        <f t="array" ref="O218">INDEX(TechRate,MATCH(H218,TechNum,0))</f>
        <v>140</v>
      </c>
      <c r="P218" s="15">
        <f t="shared" si="33"/>
        <v>420</v>
      </c>
      <c r="Q218" s="15">
        <f t="shared" si="34"/>
        <v>420</v>
      </c>
      <c r="R218" s="15">
        <f t="shared" si="35"/>
        <v>1193.7465999999999</v>
      </c>
      <c r="S218" s="15">
        <f t="shared" si="36"/>
        <v>1613.7465999999999</v>
      </c>
      <c r="T218" s="15">
        <f t="shared" si="37"/>
        <v>1613.7465999999999</v>
      </c>
      <c r="U218" s="13" t="str">
        <f t="shared" si="38"/>
        <v>Wed</v>
      </c>
      <c r="V218" s="13" t="str">
        <f t="shared" si="39"/>
        <v>Tue</v>
      </c>
    </row>
    <row r="219" spans="1:22" x14ac:dyDescent="0.25">
      <c r="A219" t="s">
        <v>279</v>
      </c>
      <c r="B219" t="s">
        <v>54</v>
      </c>
      <c r="C219" t="s">
        <v>21</v>
      </c>
      <c r="D219" t="s">
        <v>28</v>
      </c>
      <c r="E219" t="s">
        <v>18</v>
      </c>
      <c r="F219" s="10">
        <v>44175</v>
      </c>
      <c r="G219" s="10">
        <v>44179</v>
      </c>
      <c r="H219" s="5">
        <v>1</v>
      </c>
      <c r="I219" s="11"/>
      <c r="J219" s="11"/>
      <c r="K219" s="12">
        <v>0.5</v>
      </c>
      <c r="L219" s="12">
        <v>250.42240000000001</v>
      </c>
      <c r="M219" t="s">
        <v>33</v>
      </c>
      <c r="N219" s="14">
        <f t="shared" si="32"/>
        <v>4</v>
      </c>
      <c r="O219" s="13" cm="1">
        <f t="array" ref="O219">INDEX(TechRate,MATCH(H219,TechNum,0))</f>
        <v>80</v>
      </c>
      <c r="P219" s="15">
        <f t="shared" si="33"/>
        <v>40</v>
      </c>
      <c r="Q219" s="15">
        <f t="shared" si="34"/>
        <v>40</v>
      </c>
      <c r="R219" s="15">
        <f t="shared" si="35"/>
        <v>250.42240000000001</v>
      </c>
      <c r="S219" s="15">
        <f t="shared" si="36"/>
        <v>290.42240000000004</v>
      </c>
      <c r="T219" s="15">
        <f t="shared" si="37"/>
        <v>290.42240000000004</v>
      </c>
      <c r="U219" s="13" t="str">
        <f t="shared" si="38"/>
        <v>Thu</v>
      </c>
      <c r="V219" s="13" t="str">
        <f t="shared" si="39"/>
        <v>Mon</v>
      </c>
    </row>
    <row r="220" spans="1:22" x14ac:dyDescent="0.25">
      <c r="A220" t="s">
        <v>280</v>
      </c>
      <c r="B220" t="s">
        <v>52</v>
      </c>
      <c r="C220" t="s">
        <v>58</v>
      </c>
      <c r="D220" t="s">
        <v>26</v>
      </c>
      <c r="F220" s="10">
        <v>44175</v>
      </c>
      <c r="G220" s="10">
        <v>44203</v>
      </c>
      <c r="H220" s="5">
        <v>1</v>
      </c>
      <c r="I220" s="11"/>
      <c r="J220" s="11"/>
      <c r="K220" s="12">
        <v>0.25</v>
      </c>
      <c r="L220" s="12">
        <v>67.703999999999994</v>
      </c>
      <c r="M220" t="s">
        <v>34</v>
      </c>
      <c r="N220" s="14">
        <f t="shared" si="32"/>
        <v>28</v>
      </c>
      <c r="O220" s="13" cm="1">
        <f t="array" ref="O220">INDEX(TechRate,MATCH(H220,TechNum,0))</f>
        <v>80</v>
      </c>
      <c r="P220" s="15">
        <f t="shared" si="33"/>
        <v>20</v>
      </c>
      <c r="Q220" s="15">
        <f t="shared" si="34"/>
        <v>20</v>
      </c>
      <c r="R220" s="15">
        <f t="shared" si="35"/>
        <v>67.703999999999994</v>
      </c>
      <c r="S220" s="15">
        <f t="shared" si="36"/>
        <v>87.703999999999994</v>
      </c>
      <c r="T220" s="15">
        <f t="shared" si="37"/>
        <v>87.703999999999994</v>
      </c>
      <c r="U220" s="13" t="str">
        <f t="shared" si="38"/>
        <v>Thu</v>
      </c>
      <c r="V220" s="13" t="str">
        <f t="shared" si="39"/>
        <v>Thu</v>
      </c>
    </row>
    <row r="221" spans="1:22" x14ac:dyDescent="0.25">
      <c r="A221" t="s">
        <v>281</v>
      </c>
      <c r="B221" t="s">
        <v>49</v>
      </c>
      <c r="C221" t="s">
        <v>24</v>
      </c>
      <c r="D221" t="s">
        <v>16</v>
      </c>
      <c r="F221" s="10">
        <v>44175</v>
      </c>
      <c r="G221" s="10">
        <v>44203</v>
      </c>
      <c r="H221" s="5">
        <v>2</v>
      </c>
      <c r="I221" s="11"/>
      <c r="J221" s="11"/>
      <c r="K221" s="12">
        <v>1.25</v>
      </c>
      <c r="L221" s="12">
        <v>58.238999999999997</v>
      </c>
      <c r="M221" t="s">
        <v>32</v>
      </c>
      <c r="N221" s="14">
        <f t="shared" si="32"/>
        <v>28</v>
      </c>
      <c r="O221" s="13" cm="1">
        <f t="array" ref="O221">INDEX(TechRate,MATCH(H221,TechNum,0))</f>
        <v>140</v>
      </c>
      <c r="P221" s="15">
        <f t="shared" si="33"/>
        <v>175</v>
      </c>
      <c r="Q221" s="15">
        <f t="shared" si="34"/>
        <v>175</v>
      </c>
      <c r="R221" s="15">
        <f t="shared" si="35"/>
        <v>58.238999999999997</v>
      </c>
      <c r="S221" s="15">
        <f t="shared" si="36"/>
        <v>233.239</v>
      </c>
      <c r="T221" s="15">
        <f t="shared" si="37"/>
        <v>233.239</v>
      </c>
      <c r="U221" s="13" t="str">
        <f t="shared" si="38"/>
        <v>Thu</v>
      </c>
      <c r="V221" s="13" t="str">
        <f t="shared" si="39"/>
        <v>Thu</v>
      </c>
    </row>
    <row r="222" spans="1:22" x14ac:dyDescent="0.25">
      <c r="A222" t="s">
        <v>282</v>
      </c>
      <c r="B222" t="s">
        <v>53</v>
      </c>
      <c r="C222" t="s">
        <v>58</v>
      </c>
      <c r="D222" t="s">
        <v>27</v>
      </c>
      <c r="F222" s="10">
        <v>44175</v>
      </c>
      <c r="G222" s="10">
        <v>44210</v>
      </c>
      <c r="H222" s="5">
        <v>1</v>
      </c>
      <c r="I222" s="11"/>
      <c r="J222" s="11"/>
      <c r="K222" s="12">
        <v>0.5</v>
      </c>
      <c r="L222" s="12">
        <v>32.226999999999997</v>
      </c>
      <c r="M222" t="s">
        <v>34</v>
      </c>
      <c r="N222" s="14">
        <f t="shared" si="32"/>
        <v>35</v>
      </c>
      <c r="O222" s="13" cm="1">
        <f t="array" ref="O222">INDEX(TechRate,MATCH(H222,TechNum,0))</f>
        <v>80</v>
      </c>
      <c r="P222" s="15">
        <f t="shared" si="33"/>
        <v>40</v>
      </c>
      <c r="Q222" s="15">
        <f t="shared" si="34"/>
        <v>40</v>
      </c>
      <c r="R222" s="15">
        <f t="shared" si="35"/>
        <v>32.226999999999997</v>
      </c>
      <c r="S222" s="15">
        <f t="shared" si="36"/>
        <v>72.227000000000004</v>
      </c>
      <c r="T222" s="15">
        <f t="shared" si="37"/>
        <v>72.227000000000004</v>
      </c>
      <c r="U222" s="13" t="str">
        <f t="shared" si="38"/>
        <v>Thu</v>
      </c>
      <c r="V222" s="13" t="str">
        <f t="shared" si="39"/>
        <v>Thu</v>
      </c>
    </row>
    <row r="223" spans="1:22" x14ac:dyDescent="0.25">
      <c r="A223" t="s">
        <v>283</v>
      </c>
      <c r="B223" t="s">
        <v>49</v>
      </c>
      <c r="C223" t="s">
        <v>23</v>
      </c>
      <c r="D223" t="s">
        <v>28</v>
      </c>
      <c r="F223" s="10">
        <v>44175</v>
      </c>
      <c r="G223" s="10">
        <v>44219</v>
      </c>
      <c r="H223" s="5">
        <v>1</v>
      </c>
      <c r="I223" s="11"/>
      <c r="J223" s="11"/>
      <c r="K223" s="12">
        <v>2.25</v>
      </c>
      <c r="L223" s="12">
        <v>180</v>
      </c>
      <c r="M223" t="s">
        <v>32</v>
      </c>
      <c r="N223" s="14">
        <f t="shared" si="32"/>
        <v>44</v>
      </c>
      <c r="O223" s="13" cm="1">
        <f t="array" ref="O223">INDEX(TechRate,MATCH(H223,TechNum,0))</f>
        <v>80</v>
      </c>
      <c r="P223" s="15">
        <f t="shared" si="33"/>
        <v>180</v>
      </c>
      <c r="Q223" s="15">
        <f t="shared" si="34"/>
        <v>180</v>
      </c>
      <c r="R223" s="15">
        <f t="shared" si="35"/>
        <v>180</v>
      </c>
      <c r="S223" s="15">
        <f t="shared" si="36"/>
        <v>360</v>
      </c>
      <c r="T223" s="15">
        <f t="shared" si="37"/>
        <v>360</v>
      </c>
      <c r="U223" s="13" t="str">
        <f t="shared" si="38"/>
        <v>Thu</v>
      </c>
      <c r="V223" s="13" t="str">
        <f t="shared" si="39"/>
        <v>Sat</v>
      </c>
    </row>
    <row r="224" spans="1:22" x14ac:dyDescent="0.25">
      <c r="A224" t="s">
        <v>284</v>
      </c>
      <c r="B224" t="s">
        <v>53</v>
      </c>
      <c r="C224" t="s">
        <v>23</v>
      </c>
      <c r="D224" t="s">
        <v>27</v>
      </c>
      <c r="E224" t="s">
        <v>18</v>
      </c>
      <c r="F224" s="10">
        <v>44177</v>
      </c>
      <c r="G224" s="10">
        <v>44224</v>
      </c>
      <c r="H224" s="5">
        <v>1</v>
      </c>
      <c r="I224" s="11"/>
      <c r="J224" s="11"/>
      <c r="K224" s="12">
        <v>1</v>
      </c>
      <c r="L224" s="12">
        <v>337.9237</v>
      </c>
      <c r="M224" t="s">
        <v>32</v>
      </c>
      <c r="N224" s="14">
        <f t="shared" si="32"/>
        <v>47</v>
      </c>
      <c r="O224" s="13" cm="1">
        <f t="array" ref="O224">INDEX(TechRate,MATCH(H224,TechNum,0))</f>
        <v>80</v>
      </c>
      <c r="P224" s="15">
        <f t="shared" si="33"/>
        <v>80</v>
      </c>
      <c r="Q224" s="15">
        <f t="shared" si="34"/>
        <v>80</v>
      </c>
      <c r="R224" s="15">
        <f t="shared" si="35"/>
        <v>337.9237</v>
      </c>
      <c r="S224" s="15">
        <f t="shared" si="36"/>
        <v>417.9237</v>
      </c>
      <c r="T224" s="15">
        <f t="shared" si="37"/>
        <v>417.9237</v>
      </c>
      <c r="U224" s="13" t="str">
        <f t="shared" si="38"/>
        <v>Sat</v>
      </c>
      <c r="V224" s="13" t="str">
        <f t="shared" si="39"/>
        <v>Thu</v>
      </c>
    </row>
    <row r="225" spans="1:22" x14ac:dyDescent="0.25">
      <c r="A225" t="s">
        <v>285</v>
      </c>
      <c r="B225" t="s">
        <v>50</v>
      </c>
      <c r="C225" t="s">
        <v>21</v>
      </c>
      <c r="D225" t="s">
        <v>27</v>
      </c>
      <c r="E225" t="s">
        <v>18</v>
      </c>
      <c r="F225" s="10">
        <v>44179</v>
      </c>
      <c r="G225" s="10">
        <v>44180</v>
      </c>
      <c r="H225" s="5">
        <v>1</v>
      </c>
      <c r="I225" s="11"/>
      <c r="J225" s="11"/>
      <c r="K225" s="12">
        <v>0.75</v>
      </c>
      <c r="L225" s="12">
        <v>63.99</v>
      </c>
      <c r="M225" t="s">
        <v>32</v>
      </c>
      <c r="N225" s="14">
        <f t="shared" si="32"/>
        <v>1</v>
      </c>
      <c r="O225" s="13" cm="1">
        <f t="array" ref="O225">INDEX(TechRate,MATCH(H225,TechNum,0))</f>
        <v>80</v>
      </c>
      <c r="P225" s="15">
        <f t="shared" si="33"/>
        <v>60</v>
      </c>
      <c r="Q225" s="15">
        <f t="shared" si="34"/>
        <v>60</v>
      </c>
      <c r="R225" s="15">
        <f t="shared" si="35"/>
        <v>63.99</v>
      </c>
      <c r="S225" s="15">
        <f t="shared" si="36"/>
        <v>123.99000000000001</v>
      </c>
      <c r="T225" s="15">
        <f t="shared" si="37"/>
        <v>123.99000000000001</v>
      </c>
      <c r="U225" s="13" t="str">
        <f t="shared" si="38"/>
        <v>Mon</v>
      </c>
      <c r="V225" s="13" t="str">
        <f t="shared" si="39"/>
        <v>Tue</v>
      </c>
    </row>
    <row r="226" spans="1:22" x14ac:dyDescent="0.25">
      <c r="A226" t="s">
        <v>286</v>
      </c>
      <c r="B226" t="s">
        <v>53</v>
      </c>
      <c r="C226" t="s">
        <v>23</v>
      </c>
      <c r="D226" t="s">
        <v>27</v>
      </c>
      <c r="F226" s="10">
        <v>44179</v>
      </c>
      <c r="G226" s="10">
        <v>44181</v>
      </c>
      <c r="H226" s="5">
        <v>1</v>
      </c>
      <c r="I226" s="11"/>
      <c r="J226" s="11"/>
      <c r="K226" s="12">
        <v>0.5</v>
      </c>
      <c r="L226" s="12">
        <v>145.88999999999999</v>
      </c>
      <c r="M226" t="s">
        <v>34</v>
      </c>
      <c r="N226" s="14">
        <f t="shared" si="32"/>
        <v>2</v>
      </c>
      <c r="O226" s="13" cm="1">
        <f t="array" ref="O226">INDEX(TechRate,MATCH(H226,TechNum,0))</f>
        <v>80</v>
      </c>
      <c r="P226" s="15">
        <f t="shared" si="33"/>
        <v>40</v>
      </c>
      <c r="Q226" s="15">
        <f t="shared" si="34"/>
        <v>40</v>
      </c>
      <c r="R226" s="15">
        <f t="shared" si="35"/>
        <v>145.88999999999999</v>
      </c>
      <c r="S226" s="15">
        <f t="shared" si="36"/>
        <v>185.89</v>
      </c>
      <c r="T226" s="15">
        <f t="shared" si="37"/>
        <v>185.89</v>
      </c>
      <c r="U226" s="13" t="str">
        <f t="shared" si="38"/>
        <v>Mon</v>
      </c>
      <c r="V226" s="13" t="str">
        <f t="shared" si="39"/>
        <v>Wed</v>
      </c>
    </row>
    <row r="227" spans="1:22" x14ac:dyDescent="0.25">
      <c r="A227" t="s">
        <v>287</v>
      </c>
      <c r="B227" t="s">
        <v>53</v>
      </c>
      <c r="C227" t="s">
        <v>23</v>
      </c>
      <c r="D227" t="s">
        <v>26</v>
      </c>
      <c r="F227" s="10">
        <v>44179</v>
      </c>
      <c r="G227" s="10">
        <v>44200</v>
      </c>
      <c r="H227" s="5">
        <v>1</v>
      </c>
      <c r="I227" s="11"/>
      <c r="J227" s="11"/>
      <c r="K227" s="12">
        <v>0.25</v>
      </c>
      <c r="L227" s="12">
        <v>30</v>
      </c>
      <c r="M227" t="s">
        <v>34</v>
      </c>
      <c r="N227" s="14">
        <f t="shared" si="32"/>
        <v>21</v>
      </c>
      <c r="O227" s="13" cm="1">
        <f t="array" ref="O227">INDEX(TechRate,MATCH(H227,TechNum,0))</f>
        <v>80</v>
      </c>
      <c r="P227" s="15">
        <f t="shared" si="33"/>
        <v>20</v>
      </c>
      <c r="Q227" s="15">
        <f t="shared" si="34"/>
        <v>20</v>
      </c>
      <c r="R227" s="15">
        <f t="shared" si="35"/>
        <v>30</v>
      </c>
      <c r="S227" s="15">
        <f t="shared" si="36"/>
        <v>50</v>
      </c>
      <c r="T227" s="15">
        <f t="shared" si="37"/>
        <v>50</v>
      </c>
      <c r="U227" s="13" t="str">
        <f t="shared" si="38"/>
        <v>Mon</v>
      </c>
      <c r="V227" s="13" t="str">
        <f t="shared" si="39"/>
        <v>Mon</v>
      </c>
    </row>
    <row r="228" spans="1:22" x14ac:dyDescent="0.25">
      <c r="A228" t="s">
        <v>288</v>
      </c>
      <c r="B228" t="s">
        <v>53</v>
      </c>
      <c r="C228" t="s">
        <v>23</v>
      </c>
      <c r="D228" t="s">
        <v>28</v>
      </c>
      <c r="F228" s="10">
        <v>44179</v>
      </c>
      <c r="G228" s="10">
        <v>44200</v>
      </c>
      <c r="H228" s="5">
        <v>1</v>
      </c>
      <c r="I228" s="11"/>
      <c r="J228" s="11"/>
      <c r="K228" s="12">
        <v>0.5</v>
      </c>
      <c r="L228" s="12">
        <v>57.098199999999999</v>
      </c>
      <c r="M228" t="s">
        <v>32</v>
      </c>
      <c r="N228" s="14">
        <f t="shared" si="32"/>
        <v>21</v>
      </c>
      <c r="O228" s="13" cm="1">
        <f t="array" ref="O228">INDEX(TechRate,MATCH(H228,TechNum,0))</f>
        <v>80</v>
      </c>
      <c r="P228" s="15">
        <f t="shared" si="33"/>
        <v>40</v>
      </c>
      <c r="Q228" s="15">
        <f t="shared" si="34"/>
        <v>40</v>
      </c>
      <c r="R228" s="15">
        <f t="shared" si="35"/>
        <v>57.098199999999999</v>
      </c>
      <c r="S228" s="15">
        <f t="shared" si="36"/>
        <v>97.098199999999991</v>
      </c>
      <c r="T228" s="15">
        <f t="shared" si="37"/>
        <v>97.098199999999991</v>
      </c>
      <c r="U228" s="13" t="str">
        <f t="shared" si="38"/>
        <v>Mon</v>
      </c>
      <c r="V228" s="13" t="str">
        <f t="shared" si="39"/>
        <v>Mon</v>
      </c>
    </row>
    <row r="229" spans="1:22" x14ac:dyDescent="0.25">
      <c r="A229" t="s">
        <v>289</v>
      </c>
      <c r="B229" t="s">
        <v>51</v>
      </c>
      <c r="C229" t="s">
        <v>23</v>
      </c>
      <c r="D229" t="s">
        <v>16</v>
      </c>
      <c r="F229" s="10">
        <v>44179</v>
      </c>
      <c r="G229" s="10">
        <v>44209</v>
      </c>
      <c r="H229" s="5">
        <v>2</v>
      </c>
      <c r="I229" s="11"/>
      <c r="J229" s="11"/>
      <c r="K229" s="12">
        <v>3.5</v>
      </c>
      <c r="L229" s="12">
        <v>262.44</v>
      </c>
      <c r="M229" t="s">
        <v>32</v>
      </c>
      <c r="N229" s="14">
        <f t="shared" si="32"/>
        <v>30</v>
      </c>
      <c r="O229" s="13" cm="1">
        <f t="array" ref="O229">INDEX(TechRate,MATCH(H229,TechNum,0))</f>
        <v>140</v>
      </c>
      <c r="P229" s="15">
        <f t="shared" si="33"/>
        <v>490</v>
      </c>
      <c r="Q229" s="15">
        <f t="shared" si="34"/>
        <v>490</v>
      </c>
      <c r="R229" s="15">
        <f t="shared" si="35"/>
        <v>262.44</v>
      </c>
      <c r="S229" s="15">
        <f t="shared" si="36"/>
        <v>752.44</v>
      </c>
      <c r="T229" s="15">
        <f t="shared" si="37"/>
        <v>752.44</v>
      </c>
      <c r="U229" s="13" t="str">
        <f t="shared" si="38"/>
        <v>Mon</v>
      </c>
      <c r="V229" s="13" t="str">
        <f t="shared" si="39"/>
        <v>Wed</v>
      </c>
    </row>
    <row r="230" spans="1:22" x14ac:dyDescent="0.25">
      <c r="A230" t="s">
        <v>290</v>
      </c>
      <c r="B230" t="s">
        <v>53</v>
      </c>
      <c r="C230" t="s">
        <v>23</v>
      </c>
      <c r="D230" t="s">
        <v>27</v>
      </c>
      <c r="F230" s="10">
        <v>44179</v>
      </c>
      <c r="G230" s="10">
        <v>44215</v>
      </c>
      <c r="H230" s="5">
        <v>1</v>
      </c>
      <c r="I230" s="11"/>
      <c r="J230" s="11"/>
      <c r="K230" s="12">
        <v>0.5</v>
      </c>
      <c r="L230" s="12">
        <v>21.33</v>
      </c>
      <c r="M230" t="s">
        <v>34</v>
      </c>
      <c r="N230" s="14">
        <f t="shared" si="32"/>
        <v>36</v>
      </c>
      <c r="O230" s="13" cm="1">
        <f t="array" ref="O230">INDEX(TechRate,MATCH(H230,TechNum,0))</f>
        <v>80</v>
      </c>
      <c r="P230" s="15">
        <f t="shared" si="33"/>
        <v>40</v>
      </c>
      <c r="Q230" s="15">
        <f t="shared" si="34"/>
        <v>40</v>
      </c>
      <c r="R230" s="15">
        <f t="shared" si="35"/>
        <v>21.33</v>
      </c>
      <c r="S230" s="15">
        <f t="shared" si="36"/>
        <v>61.33</v>
      </c>
      <c r="T230" s="15">
        <f t="shared" si="37"/>
        <v>61.33</v>
      </c>
      <c r="U230" s="13" t="str">
        <f t="shared" si="38"/>
        <v>Mon</v>
      </c>
      <c r="V230" s="13" t="str">
        <f t="shared" si="39"/>
        <v>Tue</v>
      </c>
    </row>
    <row r="231" spans="1:22" x14ac:dyDescent="0.25">
      <c r="A231" t="s">
        <v>291</v>
      </c>
      <c r="B231" t="s">
        <v>52</v>
      </c>
      <c r="C231" t="s">
        <v>58</v>
      </c>
      <c r="D231" t="s">
        <v>17</v>
      </c>
      <c r="F231" s="10">
        <v>44179</v>
      </c>
      <c r="G231" s="10">
        <v>44320</v>
      </c>
      <c r="H231" s="5">
        <v>1</v>
      </c>
      <c r="I231" s="11"/>
      <c r="J231" s="11"/>
      <c r="K231" s="12">
        <v>4</v>
      </c>
      <c r="L231" s="12">
        <v>1769.625</v>
      </c>
      <c r="M231" t="s">
        <v>34</v>
      </c>
      <c r="N231" s="14">
        <f t="shared" si="32"/>
        <v>141</v>
      </c>
      <c r="O231" s="13" cm="1">
        <f t="array" ref="O231">INDEX(TechRate,MATCH(H231,TechNum,0))</f>
        <v>80</v>
      </c>
      <c r="P231" s="15">
        <f t="shared" si="33"/>
        <v>320</v>
      </c>
      <c r="Q231" s="15">
        <f t="shared" si="34"/>
        <v>320</v>
      </c>
      <c r="R231" s="15">
        <f t="shared" si="35"/>
        <v>1769.625</v>
      </c>
      <c r="S231" s="15">
        <f t="shared" si="36"/>
        <v>2089.625</v>
      </c>
      <c r="T231" s="15">
        <f t="shared" si="37"/>
        <v>2089.625</v>
      </c>
      <c r="U231" s="13" t="str">
        <f t="shared" si="38"/>
        <v>Mon</v>
      </c>
      <c r="V231" s="13" t="str">
        <f t="shared" si="39"/>
        <v>Tue</v>
      </c>
    </row>
    <row r="232" spans="1:22" x14ac:dyDescent="0.25">
      <c r="A232" t="s">
        <v>292</v>
      </c>
      <c r="B232" t="s">
        <v>52</v>
      </c>
      <c r="C232" t="s">
        <v>58</v>
      </c>
      <c r="D232" t="s">
        <v>28</v>
      </c>
      <c r="F232" s="10">
        <v>44180</v>
      </c>
      <c r="G232" s="10">
        <v>44209</v>
      </c>
      <c r="H232" s="5">
        <v>1</v>
      </c>
      <c r="I232" s="11"/>
      <c r="J232" s="11"/>
      <c r="K232" s="12">
        <v>0.75</v>
      </c>
      <c r="L232" s="12">
        <v>82.875</v>
      </c>
      <c r="M232" t="s">
        <v>34</v>
      </c>
      <c r="N232" s="14">
        <f t="shared" si="32"/>
        <v>29</v>
      </c>
      <c r="O232" s="13" cm="1">
        <f t="array" ref="O232">INDEX(TechRate,MATCH(H232,TechNum,0))</f>
        <v>80</v>
      </c>
      <c r="P232" s="15">
        <f t="shared" si="33"/>
        <v>60</v>
      </c>
      <c r="Q232" s="15">
        <f t="shared" si="34"/>
        <v>60</v>
      </c>
      <c r="R232" s="15">
        <f t="shared" si="35"/>
        <v>82.875</v>
      </c>
      <c r="S232" s="15">
        <f t="shared" si="36"/>
        <v>142.875</v>
      </c>
      <c r="T232" s="15">
        <f t="shared" si="37"/>
        <v>142.875</v>
      </c>
      <c r="U232" s="13" t="str">
        <f t="shared" si="38"/>
        <v>Tue</v>
      </c>
      <c r="V232" s="13" t="str">
        <f t="shared" si="39"/>
        <v>Wed</v>
      </c>
    </row>
    <row r="233" spans="1:22" x14ac:dyDescent="0.25">
      <c r="A233" t="s">
        <v>293</v>
      </c>
      <c r="B233" t="s">
        <v>49</v>
      </c>
      <c r="C233" t="s">
        <v>21</v>
      </c>
      <c r="D233" t="s">
        <v>27</v>
      </c>
      <c r="F233" s="10">
        <v>44180</v>
      </c>
      <c r="G233" s="10">
        <v>44221</v>
      </c>
      <c r="H233" s="5">
        <v>2</v>
      </c>
      <c r="I233" s="11"/>
      <c r="J233" s="11"/>
      <c r="K233" s="12">
        <v>0.75</v>
      </c>
      <c r="L233" s="12">
        <v>2294</v>
      </c>
      <c r="M233" t="s">
        <v>32</v>
      </c>
      <c r="N233" s="14">
        <f t="shared" si="32"/>
        <v>41</v>
      </c>
      <c r="O233" s="13" cm="1">
        <f t="array" ref="O233">INDEX(TechRate,MATCH(H233,TechNum,0))</f>
        <v>140</v>
      </c>
      <c r="P233" s="15">
        <f t="shared" si="33"/>
        <v>105</v>
      </c>
      <c r="Q233" s="15">
        <f t="shared" si="34"/>
        <v>105</v>
      </c>
      <c r="R233" s="15">
        <f t="shared" si="35"/>
        <v>2294</v>
      </c>
      <c r="S233" s="15">
        <f t="shared" si="36"/>
        <v>2399</v>
      </c>
      <c r="T233" s="15">
        <f t="shared" si="37"/>
        <v>2399</v>
      </c>
      <c r="U233" s="13" t="str">
        <f t="shared" si="38"/>
        <v>Tue</v>
      </c>
      <c r="V233" s="13" t="str">
        <f t="shared" si="39"/>
        <v>Mon</v>
      </c>
    </row>
    <row r="234" spans="1:22" x14ac:dyDescent="0.25">
      <c r="A234" t="s">
        <v>294</v>
      </c>
      <c r="B234" t="s">
        <v>54</v>
      </c>
      <c r="C234" t="s">
        <v>23</v>
      </c>
      <c r="D234" t="s">
        <v>27</v>
      </c>
      <c r="F234" s="10">
        <v>44181</v>
      </c>
      <c r="G234" s="10">
        <v>44188</v>
      </c>
      <c r="H234" s="5">
        <v>1</v>
      </c>
      <c r="I234" s="11"/>
      <c r="J234" s="11"/>
      <c r="K234" s="12">
        <v>1</v>
      </c>
      <c r="L234" s="12">
        <v>348.7432</v>
      </c>
      <c r="M234" t="s">
        <v>32</v>
      </c>
      <c r="N234" s="14">
        <f t="shared" si="32"/>
        <v>7</v>
      </c>
      <c r="O234" s="13" cm="1">
        <f t="array" ref="O234">INDEX(TechRate,MATCH(H234,TechNum,0))</f>
        <v>80</v>
      </c>
      <c r="P234" s="15">
        <f t="shared" si="33"/>
        <v>80</v>
      </c>
      <c r="Q234" s="15">
        <f t="shared" si="34"/>
        <v>80</v>
      </c>
      <c r="R234" s="15">
        <f t="shared" si="35"/>
        <v>348.7432</v>
      </c>
      <c r="S234" s="15">
        <f t="shared" si="36"/>
        <v>428.7432</v>
      </c>
      <c r="T234" s="15">
        <f t="shared" si="37"/>
        <v>428.7432</v>
      </c>
      <c r="U234" s="13" t="str">
        <f t="shared" si="38"/>
        <v>Wed</v>
      </c>
      <c r="V234" s="13" t="str">
        <f t="shared" si="39"/>
        <v>Wed</v>
      </c>
    </row>
    <row r="235" spans="1:22" x14ac:dyDescent="0.25">
      <c r="A235" t="s">
        <v>295</v>
      </c>
      <c r="B235" t="s">
        <v>52</v>
      </c>
      <c r="C235" t="s">
        <v>58</v>
      </c>
      <c r="D235" t="s">
        <v>27</v>
      </c>
      <c r="F235" s="10">
        <v>44181</v>
      </c>
      <c r="G235" s="10">
        <v>44210</v>
      </c>
      <c r="H235" s="5">
        <v>1</v>
      </c>
      <c r="I235" s="11"/>
      <c r="J235" s="11"/>
      <c r="K235" s="12">
        <v>0.25</v>
      </c>
      <c r="L235" s="12">
        <v>140.4</v>
      </c>
      <c r="M235" t="s">
        <v>32</v>
      </c>
      <c r="N235" s="14">
        <f t="shared" si="32"/>
        <v>29</v>
      </c>
      <c r="O235" s="13" cm="1">
        <f t="array" ref="O235">INDEX(TechRate,MATCH(H235,TechNum,0))</f>
        <v>80</v>
      </c>
      <c r="P235" s="15">
        <f t="shared" si="33"/>
        <v>20</v>
      </c>
      <c r="Q235" s="15">
        <f t="shared" si="34"/>
        <v>20</v>
      </c>
      <c r="R235" s="15">
        <f t="shared" si="35"/>
        <v>140.4</v>
      </c>
      <c r="S235" s="15">
        <f t="shared" si="36"/>
        <v>160.4</v>
      </c>
      <c r="T235" s="15">
        <f t="shared" si="37"/>
        <v>160.4</v>
      </c>
      <c r="U235" s="13" t="str">
        <f t="shared" si="38"/>
        <v>Wed</v>
      </c>
      <c r="V235" s="13" t="str">
        <f t="shared" si="39"/>
        <v>Thu</v>
      </c>
    </row>
    <row r="236" spans="1:22" x14ac:dyDescent="0.25">
      <c r="A236" t="s">
        <v>296</v>
      </c>
      <c r="B236" t="s">
        <v>55</v>
      </c>
      <c r="C236" t="s">
        <v>22</v>
      </c>
      <c r="D236" t="s">
        <v>27</v>
      </c>
      <c r="F236" s="10">
        <v>44181</v>
      </c>
      <c r="G236" s="10">
        <v>44228</v>
      </c>
      <c r="H236" s="5">
        <v>2</v>
      </c>
      <c r="I236" s="11"/>
      <c r="J236" s="11"/>
      <c r="K236" s="12">
        <v>0.5</v>
      </c>
      <c r="L236" s="12">
        <v>133.99780000000001</v>
      </c>
      <c r="M236" t="s">
        <v>32</v>
      </c>
      <c r="N236" s="14">
        <f t="shared" si="32"/>
        <v>47</v>
      </c>
      <c r="O236" s="13" cm="1">
        <f t="array" ref="O236">INDEX(TechRate,MATCH(H236,TechNum,0))</f>
        <v>140</v>
      </c>
      <c r="P236" s="15">
        <f t="shared" si="33"/>
        <v>70</v>
      </c>
      <c r="Q236" s="15">
        <f t="shared" si="34"/>
        <v>70</v>
      </c>
      <c r="R236" s="15">
        <f t="shared" si="35"/>
        <v>133.99780000000001</v>
      </c>
      <c r="S236" s="15">
        <f t="shared" si="36"/>
        <v>203.99780000000001</v>
      </c>
      <c r="T236" s="15">
        <f t="shared" si="37"/>
        <v>203.99780000000001</v>
      </c>
      <c r="U236" s="13" t="str">
        <f t="shared" si="38"/>
        <v>Wed</v>
      </c>
      <c r="V236" s="13" t="str">
        <f t="shared" si="39"/>
        <v>Mon</v>
      </c>
    </row>
    <row r="237" spans="1:22" x14ac:dyDescent="0.25">
      <c r="A237" t="s">
        <v>297</v>
      </c>
      <c r="B237" t="s">
        <v>50</v>
      </c>
      <c r="C237" t="s">
        <v>24</v>
      </c>
      <c r="D237" t="s">
        <v>17</v>
      </c>
      <c r="F237" s="10">
        <v>44186</v>
      </c>
      <c r="G237" s="10">
        <v>44222</v>
      </c>
      <c r="H237" s="5">
        <v>2</v>
      </c>
      <c r="I237" s="11"/>
      <c r="J237" s="11"/>
      <c r="K237" s="12">
        <v>1</v>
      </c>
      <c r="L237" s="12">
        <v>305.63040000000001</v>
      </c>
      <c r="M237" t="s">
        <v>32</v>
      </c>
      <c r="N237" s="14">
        <f t="shared" si="32"/>
        <v>36</v>
      </c>
      <c r="O237" s="13" cm="1">
        <f t="array" ref="O237">INDEX(TechRate,MATCH(H237,TechNum,0))</f>
        <v>140</v>
      </c>
      <c r="P237" s="15">
        <f t="shared" si="33"/>
        <v>140</v>
      </c>
      <c r="Q237" s="15">
        <f t="shared" si="34"/>
        <v>140</v>
      </c>
      <c r="R237" s="15">
        <f t="shared" si="35"/>
        <v>305.63040000000001</v>
      </c>
      <c r="S237" s="15">
        <f t="shared" si="36"/>
        <v>445.63040000000001</v>
      </c>
      <c r="T237" s="15">
        <f t="shared" si="37"/>
        <v>445.63040000000001</v>
      </c>
      <c r="U237" s="13" t="str">
        <f t="shared" si="38"/>
        <v>Mon</v>
      </c>
      <c r="V237" s="13" t="str">
        <f t="shared" si="39"/>
        <v>Tue</v>
      </c>
    </row>
    <row r="238" spans="1:22" x14ac:dyDescent="0.25">
      <c r="A238" t="s">
        <v>298</v>
      </c>
      <c r="B238" t="s">
        <v>50</v>
      </c>
      <c r="C238" t="s">
        <v>21</v>
      </c>
      <c r="D238" t="s">
        <v>27</v>
      </c>
      <c r="E238" t="s">
        <v>18</v>
      </c>
      <c r="F238" s="10">
        <v>44200</v>
      </c>
      <c r="G238" s="10">
        <v>44207</v>
      </c>
      <c r="H238" s="5">
        <v>1</v>
      </c>
      <c r="I238" s="11"/>
      <c r="J238" s="11"/>
      <c r="K238" s="12">
        <v>0.25</v>
      </c>
      <c r="L238" s="12">
        <v>19.196999999999999</v>
      </c>
      <c r="M238" t="s">
        <v>32</v>
      </c>
      <c r="N238" s="14">
        <f t="shared" si="32"/>
        <v>7</v>
      </c>
      <c r="O238" s="13" cm="1">
        <f t="array" ref="O238">INDEX(TechRate,MATCH(H238,TechNum,0))</f>
        <v>80</v>
      </c>
      <c r="P238" s="15">
        <f t="shared" si="33"/>
        <v>20</v>
      </c>
      <c r="Q238" s="15">
        <f t="shared" si="34"/>
        <v>20</v>
      </c>
      <c r="R238" s="15">
        <f t="shared" si="35"/>
        <v>19.196999999999999</v>
      </c>
      <c r="S238" s="15">
        <f t="shared" si="36"/>
        <v>39.197000000000003</v>
      </c>
      <c r="T238" s="15">
        <f t="shared" si="37"/>
        <v>39.197000000000003</v>
      </c>
      <c r="U238" s="13" t="str">
        <f t="shared" si="38"/>
        <v>Mon</v>
      </c>
      <c r="V238" s="13" t="str">
        <f t="shared" si="39"/>
        <v>Mon</v>
      </c>
    </row>
    <row r="239" spans="1:22" x14ac:dyDescent="0.25">
      <c r="A239" t="s">
        <v>299</v>
      </c>
      <c r="B239" t="s">
        <v>52</v>
      </c>
      <c r="C239" t="s">
        <v>58</v>
      </c>
      <c r="D239" t="s">
        <v>27</v>
      </c>
      <c r="F239" s="10">
        <v>44200</v>
      </c>
      <c r="G239" s="10">
        <v>44209</v>
      </c>
      <c r="H239" s="5">
        <v>1</v>
      </c>
      <c r="I239" s="11"/>
      <c r="J239" s="11"/>
      <c r="K239" s="12">
        <v>0.5</v>
      </c>
      <c r="L239" s="12">
        <v>18.524999999999999</v>
      </c>
      <c r="M239" t="s">
        <v>34</v>
      </c>
      <c r="N239" s="14">
        <f t="shared" si="32"/>
        <v>9</v>
      </c>
      <c r="O239" s="13" cm="1">
        <f t="array" ref="O239">INDEX(TechRate,MATCH(H239,TechNum,0))</f>
        <v>80</v>
      </c>
      <c r="P239" s="15">
        <f t="shared" si="33"/>
        <v>40</v>
      </c>
      <c r="Q239" s="15">
        <f t="shared" si="34"/>
        <v>40</v>
      </c>
      <c r="R239" s="15">
        <f t="shared" si="35"/>
        <v>18.524999999999999</v>
      </c>
      <c r="S239" s="15">
        <f t="shared" si="36"/>
        <v>58.524999999999999</v>
      </c>
      <c r="T239" s="15">
        <f t="shared" si="37"/>
        <v>58.524999999999999</v>
      </c>
      <c r="U239" s="13" t="str">
        <f t="shared" si="38"/>
        <v>Mon</v>
      </c>
      <c r="V239" s="13" t="str">
        <f t="shared" si="39"/>
        <v>Wed</v>
      </c>
    </row>
    <row r="240" spans="1:22" x14ac:dyDescent="0.25">
      <c r="A240" t="s">
        <v>300</v>
      </c>
      <c r="B240" t="s">
        <v>53</v>
      </c>
      <c r="C240" t="s">
        <v>58</v>
      </c>
      <c r="D240" t="s">
        <v>26</v>
      </c>
      <c r="F240" s="10">
        <v>44200</v>
      </c>
      <c r="G240" s="10">
        <v>44209</v>
      </c>
      <c r="H240" s="5">
        <v>1</v>
      </c>
      <c r="I240" s="11"/>
      <c r="J240" s="11"/>
      <c r="K240" s="12">
        <v>0.25</v>
      </c>
      <c r="L240" s="12">
        <v>39</v>
      </c>
      <c r="M240" t="s">
        <v>32</v>
      </c>
      <c r="N240" s="14">
        <f t="shared" si="32"/>
        <v>9</v>
      </c>
      <c r="O240" s="13" cm="1">
        <f t="array" ref="O240">INDEX(TechRate,MATCH(H240,TechNum,0))</f>
        <v>80</v>
      </c>
      <c r="P240" s="15">
        <f t="shared" si="33"/>
        <v>20</v>
      </c>
      <c r="Q240" s="15">
        <f t="shared" si="34"/>
        <v>20</v>
      </c>
      <c r="R240" s="15">
        <f t="shared" si="35"/>
        <v>39</v>
      </c>
      <c r="S240" s="15">
        <f t="shared" si="36"/>
        <v>59</v>
      </c>
      <c r="T240" s="15">
        <f t="shared" si="37"/>
        <v>59</v>
      </c>
      <c r="U240" s="13" t="str">
        <f t="shared" si="38"/>
        <v>Mon</v>
      </c>
      <c r="V240" s="13" t="str">
        <f t="shared" si="39"/>
        <v>Wed</v>
      </c>
    </row>
    <row r="241" spans="1:22" x14ac:dyDescent="0.25">
      <c r="A241" t="s">
        <v>301</v>
      </c>
      <c r="B241" t="s">
        <v>52</v>
      </c>
      <c r="C241" t="s">
        <v>58</v>
      </c>
      <c r="D241" t="s">
        <v>27</v>
      </c>
      <c r="F241" s="10">
        <v>44200</v>
      </c>
      <c r="G241" s="10">
        <v>44210</v>
      </c>
      <c r="H241" s="5">
        <v>2</v>
      </c>
      <c r="I241" s="11"/>
      <c r="J241" s="11"/>
      <c r="K241" s="12">
        <v>0.25</v>
      </c>
      <c r="L241" s="12">
        <v>36.503999999999998</v>
      </c>
      <c r="M241" t="s">
        <v>34</v>
      </c>
      <c r="N241" s="14">
        <f t="shared" si="32"/>
        <v>10</v>
      </c>
      <c r="O241" s="13" cm="1">
        <f t="array" ref="O241">INDEX(TechRate,MATCH(H241,TechNum,0))</f>
        <v>140</v>
      </c>
      <c r="P241" s="15">
        <f t="shared" si="33"/>
        <v>35</v>
      </c>
      <c r="Q241" s="15">
        <f t="shared" si="34"/>
        <v>35</v>
      </c>
      <c r="R241" s="15">
        <f t="shared" si="35"/>
        <v>36.503999999999998</v>
      </c>
      <c r="S241" s="15">
        <f t="shared" si="36"/>
        <v>71.503999999999991</v>
      </c>
      <c r="T241" s="15">
        <f t="shared" si="37"/>
        <v>71.503999999999991</v>
      </c>
      <c r="U241" s="13" t="str">
        <f t="shared" si="38"/>
        <v>Mon</v>
      </c>
      <c r="V241" s="13" t="str">
        <f t="shared" si="39"/>
        <v>Thu</v>
      </c>
    </row>
    <row r="242" spans="1:22" x14ac:dyDescent="0.25">
      <c r="A242" t="s">
        <v>302</v>
      </c>
      <c r="B242" t="s">
        <v>49</v>
      </c>
      <c r="C242" t="s">
        <v>59</v>
      </c>
      <c r="D242" t="s">
        <v>27</v>
      </c>
      <c r="F242" s="10">
        <v>44200</v>
      </c>
      <c r="G242" s="10">
        <v>44210</v>
      </c>
      <c r="H242" s="5">
        <v>2</v>
      </c>
      <c r="I242" s="11"/>
      <c r="J242" s="11"/>
      <c r="K242" s="12">
        <v>0.5</v>
      </c>
      <c r="L242" s="12">
        <v>29.807400000000001</v>
      </c>
      <c r="M242" t="s">
        <v>33</v>
      </c>
      <c r="N242" s="14">
        <f t="shared" si="32"/>
        <v>10</v>
      </c>
      <c r="O242" s="13" cm="1">
        <f t="array" ref="O242">INDEX(TechRate,MATCH(H242,TechNum,0))</f>
        <v>140</v>
      </c>
      <c r="P242" s="15">
        <f t="shared" si="33"/>
        <v>70</v>
      </c>
      <c r="Q242" s="15">
        <f t="shared" si="34"/>
        <v>70</v>
      </c>
      <c r="R242" s="15">
        <f t="shared" si="35"/>
        <v>29.807400000000001</v>
      </c>
      <c r="S242" s="15">
        <f t="shared" si="36"/>
        <v>99.807400000000001</v>
      </c>
      <c r="T242" s="15">
        <f t="shared" si="37"/>
        <v>99.807400000000001</v>
      </c>
      <c r="U242" s="13" t="str">
        <f t="shared" si="38"/>
        <v>Mon</v>
      </c>
      <c r="V242" s="13" t="str">
        <f t="shared" si="39"/>
        <v>Thu</v>
      </c>
    </row>
    <row r="243" spans="1:22" x14ac:dyDescent="0.25">
      <c r="A243" t="s">
        <v>303</v>
      </c>
      <c r="B243" t="s">
        <v>49</v>
      </c>
      <c r="C243" t="s">
        <v>21</v>
      </c>
      <c r="D243" t="s">
        <v>27</v>
      </c>
      <c r="F243" s="10">
        <v>44200</v>
      </c>
      <c r="G243" s="10">
        <v>44210</v>
      </c>
      <c r="H243" s="5">
        <v>1</v>
      </c>
      <c r="I243" s="11"/>
      <c r="J243" s="11"/>
      <c r="K243" s="12">
        <v>0.25</v>
      </c>
      <c r="L243" s="12">
        <v>43.02</v>
      </c>
      <c r="M243" t="s">
        <v>32</v>
      </c>
      <c r="N243" s="14">
        <f t="shared" si="32"/>
        <v>10</v>
      </c>
      <c r="O243" s="13" cm="1">
        <f t="array" ref="O243">INDEX(TechRate,MATCH(H243,TechNum,0))</f>
        <v>80</v>
      </c>
      <c r="P243" s="15">
        <f t="shared" si="33"/>
        <v>20</v>
      </c>
      <c r="Q243" s="15">
        <f t="shared" si="34"/>
        <v>20</v>
      </c>
      <c r="R243" s="15">
        <f t="shared" si="35"/>
        <v>43.02</v>
      </c>
      <c r="S243" s="15">
        <f t="shared" si="36"/>
        <v>63.02</v>
      </c>
      <c r="T243" s="15">
        <f t="shared" si="37"/>
        <v>63.02</v>
      </c>
      <c r="U243" s="13" t="str">
        <f t="shared" si="38"/>
        <v>Mon</v>
      </c>
      <c r="V243" s="13" t="str">
        <f t="shared" si="39"/>
        <v>Thu</v>
      </c>
    </row>
    <row r="244" spans="1:22" x14ac:dyDescent="0.25">
      <c r="A244" t="s">
        <v>304</v>
      </c>
      <c r="B244" t="s">
        <v>50</v>
      </c>
      <c r="C244" t="s">
        <v>24</v>
      </c>
      <c r="D244" t="s">
        <v>26</v>
      </c>
      <c r="F244" s="10">
        <v>44200</v>
      </c>
      <c r="G244" s="10">
        <v>44217</v>
      </c>
      <c r="H244" s="5">
        <v>1</v>
      </c>
      <c r="I244" s="11"/>
      <c r="J244" s="11"/>
      <c r="K244" s="12">
        <v>0.25</v>
      </c>
      <c r="L244" s="12">
        <v>66.864900000000006</v>
      </c>
      <c r="M244" t="s">
        <v>32</v>
      </c>
      <c r="N244" s="14">
        <f t="shared" si="32"/>
        <v>17</v>
      </c>
      <c r="O244" s="13" cm="1">
        <f t="array" ref="O244">INDEX(TechRate,MATCH(H244,TechNum,0))</f>
        <v>80</v>
      </c>
      <c r="P244" s="15">
        <f t="shared" si="33"/>
        <v>20</v>
      </c>
      <c r="Q244" s="15">
        <f t="shared" si="34"/>
        <v>20</v>
      </c>
      <c r="R244" s="15">
        <f t="shared" si="35"/>
        <v>66.864900000000006</v>
      </c>
      <c r="S244" s="15">
        <f t="shared" si="36"/>
        <v>86.864900000000006</v>
      </c>
      <c r="T244" s="15">
        <f t="shared" si="37"/>
        <v>86.864900000000006</v>
      </c>
      <c r="U244" s="13" t="str">
        <f t="shared" si="38"/>
        <v>Mon</v>
      </c>
      <c r="V244" s="13" t="str">
        <f t="shared" si="39"/>
        <v>Thu</v>
      </c>
    </row>
    <row r="245" spans="1:22" x14ac:dyDescent="0.25">
      <c r="A245" t="s">
        <v>305</v>
      </c>
      <c r="B245" t="s">
        <v>50</v>
      </c>
      <c r="C245" t="s">
        <v>24</v>
      </c>
      <c r="D245" t="s">
        <v>28</v>
      </c>
      <c r="F245" s="10">
        <v>44200</v>
      </c>
      <c r="G245" s="10">
        <v>44238</v>
      </c>
      <c r="H245" s="5">
        <v>1</v>
      </c>
      <c r="I245" s="11"/>
      <c r="J245" s="11"/>
      <c r="K245" s="12">
        <v>0.75</v>
      </c>
      <c r="L245" s="12">
        <v>408.56790000000001</v>
      </c>
      <c r="M245" t="s">
        <v>32</v>
      </c>
      <c r="N245" s="14">
        <f t="shared" si="32"/>
        <v>38</v>
      </c>
      <c r="O245" s="13" cm="1">
        <f t="array" ref="O245">INDEX(TechRate,MATCH(H245,TechNum,0))</f>
        <v>80</v>
      </c>
      <c r="P245" s="15">
        <f t="shared" si="33"/>
        <v>60</v>
      </c>
      <c r="Q245" s="15">
        <f t="shared" si="34"/>
        <v>60</v>
      </c>
      <c r="R245" s="15">
        <f t="shared" si="35"/>
        <v>408.56790000000001</v>
      </c>
      <c r="S245" s="15">
        <f t="shared" si="36"/>
        <v>468.56790000000001</v>
      </c>
      <c r="T245" s="15">
        <f t="shared" si="37"/>
        <v>468.56790000000001</v>
      </c>
      <c r="U245" s="13" t="str">
        <f t="shared" si="38"/>
        <v>Mon</v>
      </c>
      <c r="V245" s="13" t="str">
        <f t="shared" si="39"/>
        <v>Thu</v>
      </c>
    </row>
    <row r="246" spans="1:22" x14ac:dyDescent="0.25">
      <c r="A246" t="s">
        <v>306</v>
      </c>
      <c r="B246" t="s">
        <v>52</v>
      </c>
      <c r="C246" t="s">
        <v>58</v>
      </c>
      <c r="D246" t="s">
        <v>27</v>
      </c>
      <c r="F246" s="10">
        <v>44201</v>
      </c>
      <c r="G246" s="10">
        <v>44210</v>
      </c>
      <c r="H246" s="5">
        <v>1</v>
      </c>
      <c r="I246" s="11"/>
      <c r="J246" s="11"/>
      <c r="K246" s="12">
        <v>0.25</v>
      </c>
      <c r="L246" s="12">
        <v>25.2486</v>
      </c>
      <c r="M246" t="s">
        <v>34</v>
      </c>
      <c r="N246" s="14">
        <f t="shared" si="32"/>
        <v>9</v>
      </c>
      <c r="O246" s="13" cm="1">
        <f t="array" ref="O246">INDEX(TechRate,MATCH(H246,TechNum,0))</f>
        <v>80</v>
      </c>
      <c r="P246" s="15">
        <f t="shared" si="33"/>
        <v>20</v>
      </c>
      <c r="Q246" s="15">
        <f t="shared" si="34"/>
        <v>20</v>
      </c>
      <c r="R246" s="15">
        <f t="shared" si="35"/>
        <v>25.2486</v>
      </c>
      <c r="S246" s="15">
        <f t="shared" si="36"/>
        <v>45.248599999999996</v>
      </c>
      <c r="T246" s="15">
        <f t="shared" si="37"/>
        <v>45.248599999999996</v>
      </c>
      <c r="U246" s="13" t="str">
        <f t="shared" si="38"/>
        <v>Tue</v>
      </c>
      <c r="V246" s="13" t="str">
        <f t="shared" si="39"/>
        <v>Thu</v>
      </c>
    </row>
    <row r="247" spans="1:22" x14ac:dyDescent="0.25">
      <c r="A247" t="s">
        <v>307</v>
      </c>
      <c r="B247" t="s">
        <v>49</v>
      </c>
      <c r="C247" t="s">
        <v>59</v>
      </c>
      <c r="D247" t="s">
        <v>28</v>
      </c>
      <c r="F247" s="10">
        <v>44201</v>
      </c>
      <c r="G247" s="10">
        <v>44221</v>
      </c>
      <c r="H247" s="5">
        <v>1</v>
      </c>
      <c r="I247" s="11"/>
      <c r="J247" s="11"/>
      <c r="K247" s="12">
        <v>1.25</v>
      </c>
      <c r="L247" s="12">
        <v>646</v>
      </c>
      <c r="M247" t="s">
        <v>32</v>
      </c>
      <c r="N247" s="14">
        <f t="shared" si="32"/>
        <v>20</v>
      </c>
      <c r="O247" s="13" cm="1">
        <f t="array" ref="O247">INDEX(TechRate,MATCH(H247,TechNum,0))</f>
        <v>80</v>
      </c>
      <c r="P247" s="15">
        <f t="shared" si="33"/>
        <v>100</v>
      </c>
      <c r="Q247" s="15">
        <f t="shared" si="34"/>
        <v>100</v>
      </c>
      <c r="R247" s="15">
        <f t="shared" si="35"/>
        <v>646</v>
      </c>
      <c r="S247" s="15">
        <f t="shared" si="36"/>
        <v>746</v>
      </c>
      <c r="T247" s="15">
        <f t="shared" si="37"/>
        <v>746</v>
      </c>
      <c r="U247" s="13" t="str">
        <f t="shared" si="38"/>
        <v>Tue</v>
      </c>
      <c r="V247" s="13" t="str">
        <f t="shared" si="39"/>
        <v>Mon</v>
      </c>
    </row>
    <row r="248" spans="1:22" x14ac:dyDescent="0.25">
      <c r="A248" t="s">
        <v>308</v>
      </c>
      <c r="B248" t="s">
        <v>49</v>
      </c>
      <c r="C248" t="s">
        <v>21</v>
      </c>
      <c r="D248" t="s">
        <v>26</v>
      </c>
      <c r="F248" s="10">
        <v>44201</v>
      </c>
      <c r="G248" s="10">
        <v>44226</v>
      </c>
      <c r="H248" s="5">
        <v>1</v>
      </c>
      <c r="I248" s="11"/>
      <c r="J248" s="11"/>
      <c r="K248" s="12">
        <v>0.25</v>
      </c>
      <c r="L248" s="12">
        <v>125.4194</v>
      </c>
      <c r="M248" t="s">
        <v>33</v>
      </c>
      <c r="N248" s="14">
        <f t="shared" si="32"/>
        <v>25</v>
      </c>
      <c r="O248" s="13" cm="1">
        <f t="array" ref="O248">INDEX(TechRate,MATCH(H248,TechNum,0))</f>
        <v>80</v>
      </c>
      <c r="P248" s="15">
        <f t="shared" si="33"/>
        <v>20</v>
      </c>
      <c r="Q248" s="15">
        <f t="shared" si="34"/>
        <v>20</v>
      </c>
      <c r="R248" s="15">
        <f t="shared" si="35"/>
        <v>125.4194</v>
      </c>
      <c r="S248" s="15">
        <f t="shared" si="36"/>
        <v>145.4194</v>
      </c>
      <c r="T248" s="15">
        <f t="shared" si="37"/>
        <v>145.4194</v>
      </c>
      <c r="U248" s="13" t="str">
        <f t="shared" si="38"/>
        <v>Tue</v>
      </c>
      <c r="V248" s="13" t="str">
        <f t="shared" si="39"/>
        <v>Sat</v>
      </c>
    </row>
    <row r="249" spans="1:22" x14ac:dyDescent="0.25">
      <c r="A249" t="s">
        <v>309</v>
      </c>
      <c r="B249" t="s">
        <v>50</v>
      </c>
      <c r="C249" t="s">
        <v>23</v>
      </c>
      <c r="D249" t="s">
        <v>27</v>
      </c>
      <c r="F249" s="10">
        <v>44201</v>
      </c>
      <c r="G249" s="10">
        <v>44229</v>
      </c>
      <c r="H249" s="5">
        <v>2</v>
      </c>
      <c r="I249" s="11"/>
      <c r="J249" s="11"/>
      <c r="K249" s="12">
        <v>0.75</v>
      </c>
      <c r="L249" s="12">
        <v>286.73230000000001</v>
      </c>
      <c r="M249" t="s">
        <v>32</v>
      </c>
      <c r="N249" s="14">
        <f t="shared" si="32"/>
        <v>28</v>
      </c>
      <c r="O249" s="13" cm="1">
        <f t="array" ref="O249">INDEX(TechRate,MATCH(H249,TechNum,0))</f>
        <v>140</v>
      </c>
      <c r="P249" s="15">
        <f t="shared" si="33"/>
        <v>105</v>
      </c>
      <c r="Q249" s="15">
        <f t="shared" si="34"/>
        <v>105</v>
      </c>
      <c r="R249" s="15">
        <f t="shared" si="35"/>
        <v>286.73230000000001</v>
      </c>
      <c r="S249" s="15">
        <f t="shared" si="36"/>
        <v>391.73230000000001</v>
      </c>
      <c r="T249" s="15">
        <f t="shared" si="37"/>
        <v>391.73230000000001</v>
      </c>
      <c r="U249" s="13" t="str">
        <f t="shared" si="38"/>
        <v>Tue</v>
      </c>
      <c r="V249" s="13" t="str">
        <f t="shared" si="39"/>
        <v>Tue</v>
      </c>
    </row>
    <row r="250" spans="1:22" x14ac:dyDescent="0.25">
      <c r="A250" t="s">
        <v>310</v>
      </c>
      <c r="B250" t="s">
        <v>52</v>
      </c>
      <c r="C250" t="s">
        <v>21</v>
      </c>
      <c r="D250" t="s">
        <v>16</v>
      </c>
      <c r="F250" s="10">
        <v>44201</v>
      </c>
      <c r="G250" s="10">
        <v>44229</v>
      </c>
      <c r="H250" s="5">
        <v>1</v>
      </c>
      <c r="I250" s="11"/>
      <c r="J250" s="11"/>
      <c r="K250" s="12">
        <v>2.5</v>
      </c>
      <c r="L250" s="12">
        <v>258.02780000000001</v>
      </c>
      <c r="M250" t="s">
        <v>33</v>
      </c>
      <c r="N250" s="14">
        <f t="shared" si="32"/>
        <v>28</v>
      </c>
      <c r="O250" s="13" cm="1">
        <f t="array" ref="O250">INDEX(TechRate,MATCH(H250,TechNum,0))</f>
        <v>80</v>
      </c>
      <c r="P250" s="15">
        <f t="shared" si="33"/>
        <v>200</v>
      </c>
      <c r="Q250" s="15">
        <f t="shared" si="34"/>
        <v>200</v>
      </c>
      <c r="R250" s="15">
        <f t="shared" si="35"/>
        <v>258.02780000000001</v>
      </c>
      <c r="S250" s="15">
        <f t="shared" si="36"/>
        <v>458.02780000000001</v>
      </c>
      <c r="T250" s="15">
        <f t="shared" si="37"/>
        <v>458.02780000000001</v>
      </c>
      <c r="U250" s="13" t="str">
        <f t="shared" si="38"/>
        <v>Tue</v>
      </c>
      <c r="V250" s="13" t="str">
        <f t="shared" si="39"/>
        <v>Tue</v>
      </c>
    </row>
    <row r="251" spans="1:22" x14ac:dyDescent="0.25">
      <c r="A251" t="s">
        <v>311</v>
      </c>
      <c r="B251" t="s">
        <v>52</v>
      </c>
      <c r="C251" t="s">
        <v>58</v>
      </c>
      <c r="D251" t="s">
        <v>27</v>
      </c>
      <c r="F251" s="10">
        <v>44201</v>
      </c>
      <c r="G251" s="10">
        <v>44320</v>
      </c>
      <c r="H251" s="5">
        <v>1</v>
      </c>
      <c r="I251" s="11"/>
      <c r="J251" s="11"/>
      <c r="K251" s="12">
        <v>0.25</v>
      </c>
      <c r="L251" s="12">
        <v>14.3</v>
      </c>
      <c r="M251" t="s">
        <v>34</v>
      </c>
      <c r="N251" s="14">
        <f t="shared" si="32"/>
        <v>119</v>
      </c>
      <c r="O251" s="13" cm="1">
        <f t="array" ref="O251">INDEX(TechRate,MATCH(H251,TechNum,0))</f>
        <v>80</v>
      </c>
      <c r="P251" s="15">
        <f t="shared" si="33"/>
        <v>20</v>
      </c>
      <c r="Q251" s="15">
        <f t="shared" si="34"/>
        <v>20</v>
      </c>
      <c r="R251" s="15">
        <f t="shared" si="35"/>
        <v>14.3</v>
      </c>
      <c r="S251" s="15">
        <f t="shared" si="36"/>
        <v>34.299999999999997</v>
      </c>
      <c r="T251" s="15">
        <f t="shared" si="37"/>
        <v>34.299999999999997</v>
      </c>
      <c r="U251" s="13" t="str">
        <f t="shared" si="38"/>
        <v>Tue</v>
      </c>
      <c r="V251" s="13" t="str">
        <f t="shared" si="39"/>
        <v>Tue</v>
      </c>
    </row>
    <row r="252" spans="1:22" x14ac:dyDescent="0.25">
      <c r="A252" t="s">
        <v>312</v>
      </c>
      <c r="B252" t="s">
        <v>52</v>
      </c>
      <c r="C252" t="s">
        <v>58</v>
      </c>
      <c r="D252" t="s">
        <v>27</v>
      </c>
      <c r="F252" s="10">
        <v>44202</v>
      </c>
      <c r="G252" s="10">
        <v>44214</v>
      </c>
      <c r="H252" s="5">
        <v>1</v>
      </c>
      <c r="I252" s="11"/>
      <c r="J252" s="11"/>
      <c r="K252" s="12">
        <v>0.25</v>
      </c>
      <c r="L252" s="12">
        <v>44.85</v>
      </c>
      <c r="M252" t="s">
        <v>34</v>
      </c>
      <c r="N252" s="14">
        <f t="shared" si="32"/>
        <v>12</v>
      </c>
      <c r="O252" s="13" cm="1">
        <f t="array" ref="O252">INDEX(TechRate,MATCH(H252,TechNum,0))</f>
        <v>80</v>
      </c>
      <c r="P252" s="15">
        <f t="shared" si="33"/>
        <v>20</v>
      </c>
      <c r="Q252" s="15">
        <f t="shared" si="34"/>
        <v>20</v>
      </c>
      <c r="R252" s="15">
        <f t="shared" si="35"/>
        <v>44.85</v>
      </c>
      <c r="S252" s="15">
        <f t="shared" si="36"/>
        <v>64.849999999999994</v>
      </c>
      <c r="T252" s="15">
        <f t="shared" si="37"/>
        <v>64.849999999999994</v>
      </c>
      <c r="U252" s="13" t="str">
        <f t="shared" si="38"/>
        <v>Wed</v>
      </c>
      <c r="V252" s="13" t="str">
        <f t="shared" si="39"/>
        <v>Mon</v>
      </c>
    </row>
    <row r="253" spans="1:22" x14ac:dyDescent="0.25">
      <c r="A253" t="s">
        <v>313</v>
      </c>
      <c r="B253" t="s">
        <v>50</v>
      </c>
      <c r="C253" t="s">
        <v>21</v>
      </c>
      <c r="D253" t="s">
        <v>27</v>
      </c>
      <c r="F253" s="10">
        <v>44202</v>
      </c>
      <c r="G253" s="10">
        <v>44217</v>
      </c>
      <c r="H253" s="5">
        <v>2</v>
      </c>
      <c r="I253" s="11"/>
      <c r="J253" s="11"/>
      <c r="K253" s="12">
        <v>0.5</v>
      </c>
      <c r="L253" s="12">
        <v>74.607699999999994</v>
      </c>
      <c r="M253" t="s">
        <v>33</v>
      </c>
      <c r="N253" s="14">
        <f t="shared" si="32"/>
        <v>15</v>
      </c>
      <c r="O253" s="13" cm="1">
        <f t="array" ref="O253">INDEX(TechRate,MATCH(H253,TechNum,0))</f>
        <v>140</v>
      </c>
      <c r="P253" s="15">
        <f t="shared" si="33"/>
        <v>70</v>
      </c>
      <c r="Q253" s="15">
        <f t="shared" si="34"/>
        <v>70</v>
      </c>
      <c r="R253" s="15">
        <f t="shared" si="35"/>
        <v>74.607699999999994</v>
      </c>
      <c r="S253" s="15">
        <f t="shared" si="36"/>
        <v>144.60769999999999</v>
      </c>
      <c r="T253" s="15">
        <f t="shared" si="37"/>
        <v>144.60769999999999</v>
      </c>
      <c r="U253" s="13" t="str">
        <f t="shared" si="38"/>
        <v>Wed</v>
      </c>
      <c r="V253" s="13" t="str">
        <f t="shared" si="39"/>
        <v>Thu</v>
      </c>
    </row>
    <row r="254" spans="1:22" x14ac:dyDescent="0.25">
      <c r="A254" t="s">
        <v>314</v>
      </c>
      <c r="B254" t="s">
        <v>51</v>
      </c>
      <c r="C254" t="s">
        <v>22</v>
      </c>
      <c r="D254" t="s">
        <v>28</v>
      </c>
      <c r="E254" t="s">
        <v>18</v>
      </c>
      <c r="F254" s="10">
        <v>44202</v>
      </c>
      <c r="G254" s="10">
        <v>44230</v>
      </c>
      <c r="H254" s="5">
        <v>2</v>
      </c>
      <c r="I254" s="11"/>
      <c r="J254" s="11"/>
      <c r="K254" s="12">
        <v>0.5</v>
      </c>
      <c r="L254" s="12">
        <v>126.71469999999999</v>
      </c>
      <c r="M254" t="s">
        <v>32</v>
      </c>
      <c r="N254" s="14">
        <f t="shared" si="32"/>
        <v>28</v>
      </c>
      <c r="O254" s="13" cm="1">
        <f t="array" ref="O254">INDEX(TechRate,MATCH(H254,TechNum,0))</f>
        <v>140</v>
      </c>
      <c r="P254" s="15">
        <f t="shared" si="33"/>
        <v>70</v>
      </c>
      <c r="Q254" s="15">
        <f t="shared" si="34"/>
        <v>70</v>
      </c>
      <c r="R254" s="15">
        <f t="shared" si="35"/>
        <v>126.71469999999999</v>
      </c>
      <c r="S254" s="15">
        <f t="shared" si="36"/>
        <v>196.71469999999999</v>
      </c>
      <c r="T254" s="15">
        <f t="shared" si="37"/>
        <v>196.71469999999999</v>
      </c>
      <c r="U254" s="13" t="str">
        <f t="shared" si="38"/>
        <v>Wed</v>
      </c>
      <c r="V254" s="13" t="str">
        <f t="shared" si="39"/>
        <v>Wed</v>
      </c>
    </row>
    <row r="255" spans="1:22" x14ac:dyDescent="0.25">
      <c r="A255" t="s">
        <v>315</v>
      </c>
      <c r="B255" t="s">
        <v>51</v>
      </c>
      <c r="C255" t="s">
        <v>22</v>
      </c>
      <c r="D255" t="s">
        <v>28</v>
      </c>
      <c r="F255" s="10">
        <v>44202</v>
      </c>
      <c r="G255" s="10">
        <v>44259</v>
      </c>
      <c r="H255" s="5">
        <v>2</v>
      </c>
      <c r="I255" s="11"/>
      <c r="J255" s="11"/>
      <c r="K255" s="12">
        <v>1.25</v>
      </c>
      <c r="L255" s="12">
        <v>256.83999999999997</v>
      </c>
      <c r="M255" t="s">
        <v>32</v>
      </c>
      <c r="N255" s="14">
        <f t="shared" si="32"/>
        <v>57</v>
      </c>
      <c r="O255" s="13" cm="1">
        <f t="array" ref="O255">INDEX(TechRate,MATCH(H255,TechNum,0))</f>
        <v>140</v>
      </c>
      <c r="P255" s="15">
        <f t="shared" si="33"/>
        <v>175</v>
      </c>
      <c r="Q255" s="15">
        <f t="shared" si="34"/>
        <v>175</v>
      </c>
      <c r="R255" s="15">
        <f t="shared" si="35"/>
        <v>256.83999999999997</v>
      </c>
      <c r="S255" s="15">
        <f t="shared" si="36"/>
        <v>431.84</v>
      </c>
      <c r="T255" s="15">
        <f t="shared" si="37"/>
        <v>431.84</v>
      </c>
      <c r="U255" s="13" t="str">
        <f t="shared" si="38"/>
        <v>Wed</v>
      </c>
      <c r="V255" s="13" t="str">
        <f t="shared" si="39"/>
        <v>Thu</v>
      </c>
    </row>
    <row r="256" spans="1:22" x14ac:dyDescent="0.25">
      <c r="A256" t="s">
        <v>316</v>
      </c>
      <c r="B256" t="s">
        <v>54</v>
      </c>
      <c r="C256" t="s">
        <v>59</v>
      </c>
      <c r="D256" t="s">
        <v>26</v>
      </c>
      <c r="F256" s="10">
        <v>44203</v>
      </c>
      <c r="G256" s="10">
        <v>44215</v>
      </c>
      <c r="H256" s="5">
        <v>1</v>
      </c>
      <c r="I256" s="11"/>
      <c r="J256" s="11"/>
      <c r="K256" s="12">
        <v>0.25</v>
      </c>
      <c r="L256" s="12">
        <v>32.6706</v>
      </c>
      <c r="M256" t="s">
        <v>34</v>
      </c>
      <c r="N256" s="14">
        <f t="shared" si="32"/>
        <v>12</v>
      </c>
      <c r="O256" s="13" cm="1">
        <f t="array" ref="O256">INDEX(TechRate,MATCH(H256,TechNum,0))</f>
        <v>80</v>
      </c>
      <c r="P256" s="15">
        <f t="shared" si="33"/>
        <v>20</v>
      </c>
      <c r="Q256" s="15">
        <f t="shared" si="34"/>
        <v>20</v>
      </c>
      <c r="R256" s="15">
        <f t="shared" si="35"/>
        <v>32.6706</v>
      </c>
      <c r="S256" s="15">
        <f t="shared" si="36"/>
        <v>52.6706</v>
      </c>
      <c r="T256" s="15">
        <f t="shared" si="37"/>
        <v>52.6706</v>
      </c>
      <c r="U256" s="13" t="str">
        <f t="shared" si="38"/>
        <v>Thu</v>
      </c>
      <c r="V256" s="13" t="str">
        <f t="shared" si="39"/>
        <v>Tue</v>
      </c>
    </row>
    <row r="257" spans="1:22" x14ac:dyDescent="0.25">
      <c r="A257" t="s">
        <v>317</v>
      </c>
      <c r="B257" t="s">
        <v>50</v>
      </c>
      <c r="C257" t="s">
        <v>59</v>
      </c>
      <c r="D257" t="s">
        <v>27</v>
      </c>
      <c r="E257" t="s">
        <v>18</v>
      </c>
      <c r="F257" s="10">
        <v>44203</v>
      </c>
      <c r="G257" s="10">
        <v>44228</v>
      </c>
      <c r="H257" s="5">
        <v>2</v>
      </c>
      <c r="I257" s="11"/>
      <c r="J257" s="11"/>
      <c r="K257" s="12">
        <v>0.5</v>
      </c>
      <c r="L257" s="12">
        <v>72.350099999999998</v>
      </c>
      <c r="M257" t="s">
        <v>32</v>
      </c>
      <c r="N257" s="14">
        <f t="shared" si="32"/>
        <v>25</v>
      </c>
      <c r="O257" s="13" cm="1">
        <f t="array" ref="O257">INDEX(TechRate,MATCH(H257,TechNum,0))</f>
        <v>140</v>
      </c>
      <c r="P257" s="15">
        <f t="shared" si="33"/>
        <v>70</v>
      </c>
      <c r="Q257" s="15">
        <f t="shared" si="34"/>
        <v>70</v>
      </c>
      <c r="R257" s="15">
        <f t="shared" si="35"/>
        <v>72.350099999999998</v>
      </c>
      <c r="S257" s="15">
        <f t="shared" si="36"/>
        <v>142.3501</v>
      </c>
      <c r="T257" s="15">
        <f t="shared" si="37"/>
        <v>142.3501</v>
      </c>
      <c r="U257" s="13" t="str">
        <f t="shared" si="38"/>
        <v>Thu</v>
      </c>
      <c r="V257" s="13" t="str">
        <f t="shared" si="39"/>
        <v>Mon</v>
      </c>
    </row>
    <row r="258" spans="1:22" x14ac:dyDescent="0.25">
      <c r="A258" t="s">
        <v>318</v>
      </c>
      <c r="B258" t="s">
        <v>51</v>
      </c>
      <c r="C258" t="s">
        <v>22</v>
      </c>
      <c r="D258" t="s">
        <v>28</v>
      </c>
      <c r="F258" s="10">
        <v>44203</v>
      </c>
      <c r="G258" s="10">
        <v>44232</v>
      </c>
      <c r="H258" s="5">
        <v>2</v>
      </c>
      <c r="I258" s="11"/>
      <c r="J258" s="11"/>
      <c r="K258" s="12">
        <v>0.5</v>
      </c>
      <c r="L258" s="12">
        <v>178.49889999999999</v>
      </c>
      <c r="M258" t="s">
        <v>33</v>
      </c>
      <c r="N258" s="14">
        <f t="shared" si="32"/>
        <v>29</v>
      </c>
      <c r="O258" s="13" cm="1">
        <f t="array" ref="O258">INDEX(TechRate,MATCH(H258,TechNum,0))</f>
        <v>140</v>
      </c>
      <c r="P258" s="15">
        <f t="shared" si="33"/>
        <v>70</v>
      </c>
      <c r="Q258" s="15">
        <f t="shared" si="34"/>
        <v>70</v>
      </c>
      <c r="R258" s="15">
        <f t="shared" si="35"/>
        <v>178.49889999999999</v>
      </c>
      <c r="S258" s="15">
        <f t="shared" si="36"/>
        <v>248.49889999999999</v>
      </c>
      <c r="T258" s="15">
        <f t="shared" si="37"/>
        <v>248.49889999999999</v>
      </c>
      <c r="U258" s="13" t="str">
        <f t="shared" si="38"/>
        <v>Thu</v>
      </c>
      <c r="V258" s="13" t="str">
        <f t="shared" si="39"/>
        <v>Fri</v>
      </c>
    </row>
    <row r="259" spans="1:22" x14ac:dyDescent="0.25">
      <c r="A259" t="s">
        <v>319</v>
      </c>
      <c r="B259" t="s">
        <v>50</v>
      </c>
      <c r="C259" t="s">
        <v>24</v>
      </c>
      <c r="D259" t="s">
        <v>28</v>
      </c>
      <c r="F259" s="10">
        <v>44203</v>
      </c>
      <c r="G259" s="10">
        <v>44249</v>
      </c>
      <c r="H259" s="5">
        <v>1</v>
      </c>
      <c r="I259" s="11"/>
      <c r="J259" s="11"/>
      <c r="K259" s="12">
        <v>0.5</v>
      </c>
      <c r="L259" s="12">
        <v>18.254899999999999</v>
      </c>
      <c r="M259" t="s">
        <v>33</v>
      </c>
      <c r="N259" s="14">
        <f t="shared" si="32"/>
        <v>46</v>
      </c>
      <c r="O259" s="13" cm="1">
        <f t="array" ref="O259">INDEX(TechRate,MATCH(H259,TechNum,0))</f>
        <v>80</v>
      </c>
      <c r="P259" s="15">
        <f t="shared" si="33"/>
        <v>40</v>
      </c>
      <c r="Q259" s="15">
        <f t="shared" si="34"/>
        <v>40</v>
      </c>
      <c r="R259" s="15">
        <f t="shared" si="35"/>
        <v>18.254899999999999</v>
      </c>
      <c r="S259" s="15">
        <f t="shared" si="36"/>
        <v>58.254899999999999</v>
      </c>
      <c r="T259" s="15">
        <f t="shared" si="37"/>
        <v>58.254899999999999</v>
      </c>
      <c r="U259" s="13" t="str">
        <f t="shared" si="38"/>
        <v>Thu</v>
      </c>
      <c r="V259" s="13" t="str">
        <f t="shared" si="39"/>
        <v>Mon</v>
      </c>
    </row>
    <row r="260" spans="1:22" x14ac:dyDescent="0.25">
      <c r="A260" t="s">
        <v>320</v>
      </c>
      <c r="B260" t="s">
        <v>51</v>
      </c>
      <c r="C260" t="s">
        <v>22</v>
      </c>
      <c r="D260" t="s">
        <v>27</v>
      </c>
      <c r="F260" s="10">
        <v>44203</v>
      </c>
      <c r="G260" s="10">
        <v>44249</v>
      </c>
      <c r="H260" s="5">
        <v>2</v>
      </c>
      <c r="I260" s="11"/>
      <c r="J260" s="11"/>
      <c r="K260" s="12">
        <v>1.75</v>
      </c>
      <c r="L260" s="12">
        <v>151.8099</v>
      </c>
      <c r="M260" t="s">
        <v>33</v>
      </c>
      <c r="N260" s="14">
        <f t="shared" si="32"/>
        <v>46</v>
      </c>
      <c r="O260" s="13" cm="1">
        <f t="array" ref="O260">INDEX(TechRate,MATCH(H260,TechNum,0))</f>
        <v>140</v>
      </c>
      <c r="P260" s="15">
        <f t="shared" si="33"/>
        <v>245</v>
      </c>
      <c r="Q260" s="15">
        <f t="shared" si="34"/>
        <v>245</v>
      </c>
      <c r="R260" s="15">
        <f t="shared" si="35"/>
        <v>151.8099</v>
      </c>
      <c r="S260" s="15">
        <f t="shared" si="36"/>
        <v>396.80989999999997</v>
      </c>
      <c r="T260" s="15">
        <f t="shared" si="37"/>
        <v>396.80989999999997</v>
      </c>
      <c r="U260" s="13" t="str">
        <f t="shared" si="38"/>
        <v>Thu</v>
      </c>
      <c r="V260" s="13" t="str">
        <f t="shared" si="39"/>
        <v>Mon</v>
      </c>
    </row>
    <row r="261" spans="1:22" x14ac:dyDescent="0.25">
      <c r="A261" t="s">
        <v>321</v>
      </c>
      <c r="B261" t="s">
        <v>54</v>
      </c>
      <c r="C261" t="s">
        <v>24</v>
      </c>
      <c r="D261" t="s">
        <v>26</v>
      </c>
      <c r="F261" s="10">
        <v>44204</v>
      </c>
      <c r="G261" s="10">
        <v>44212</v>
      </c>
      <c r="H261" s="5">
        <v>1</v>
      </c>
      <c r="I261" s="11"/>
      <c r="J261" s="11"/>
      <c r="K261" s="12">
        <v>0.25</v>
      </c>
      <c r="L261" s="12">
        <v>85.085899999999995</v>
      </c>
      <c r="M261" t="s">
        <v>33</v>
      </c>
      <c r="N261" s="14">
        <f t="shared" si="32"/>
        <v>8</v>
      </c>
      <c r="O261" s="13" cm="1">
        <f t="array" ref="O261">INDEX(TechRate,MATCH(H261,TechNum,0))</f>
        <v>80</v>
      </c>
      <c r="P261" s="15">
        <f t="shared" si="33"/>
        <v>20</v>
      </c>
      <c r="Q261" s="15">
        <f t="shared" si="34"/>
        <v>20</v>
      </c>
      <c r="R261" s="15">
        <f t="shared" si="35"/>
        <v>85.085899999999995</v>
      </c>
      <c r="S261" s="15">
        <f t="shared" si="36"/>
        <v>105.0859</v>
      </c>
      <c r="T261" s="15">
        <f t="shared" si="37"/>
        <v>105.0859</v>
      </c>
      <c r="U261" s="13" t="str">
        <f t="shared" si="38"/>
        <v>Fri</v>
      </c>
      <c r="V261" s="13" t="str">
        <f t="shared" si="39"/>
        <v>Sat</v>
      </c>
    </row>
    <row r="262" spans="1:22" x14ac:dyDescent="0.25">
      <c r="A262" t="s">
        <v>322</v>
      </c>
      <c r="B262" t="s">
        <v>52</v>
      </c>
      <c r="C262" t="s">
        <v>58</v>
      </c>
      <c r="D262" t="s">
        <v>27</v>
      </c>
      <c r="F262" s="10">
        <v>44204</v>
      </c>
      <c r="G262" s="10">
        <v>44228</v>
      </c>
      <c r="H262" s="5">
        <v>1</v>
      </c>
      <c r="I262" s="11"/>
      <c r="J262" s="11"/>
      <c r="K262" s="12">
        <v>0.25</v>
      </c>
      <c r="L262" s="12">
        <v>67.067700000000002</v>
      </c>
      <c r="M262" t="s">
        <v>32</v>
      </c>
      <c r="N262" s="14">
        <f t="shared" si="32"/>
        <v>24</v>
      </c>
      <c r="O262" s="13" cm="1">
        <f t="array" ref="O262">INDEX(TechRate,MATCH(H262,TechNum,0))</f>
        <v>80</v>
      </c>
      <c r="P262" s="15">
        <f t="shared" si="33"/>
        <v>20</v>
      </c>
      <c r="Q262" s="15">
        <f t="shared" si="34"/>
        <v>20</v>
      </c>
      <c r="R262" s="15">
        <f t="shared" si="35"/>
        <v>67.067700000000002</v>
      </c>
      <c r="S262" s="15">
        <f t="shared" si="36"/>
        <v>87.067700000000002</v>
      </c>
      <c r="T262" s="15">
        <f t="shared" si="37"/>
        <v>87.067700000000002</v>
      </c>
      <c r="U262" s="13" t="str">
        <f t="shared" si="38"/>
        <v>Fri</v>
      </c>
      <c r="V262" s="13" t="str">
        <f t="shared" si="39"/>
        <v>Mon</v>
      </c>
    </row>
    <row r="263" spans="1:22" x14ac:dyDescent="0.25">
      <c r="A263" t="s">
        <v>323</v>
      </c>
      <c r="B263" t="s">
        <v>52</v>
      </c>
      <c r="C263" t="s">
        <v>58</v>
      </c>
      <c r="D263" t="s">
        <v>26</v>
      </c>
      <c r="F263" s="10">
        <v>44207</v>
      </c>
      <c r="G263" s="10">
        <v>44217</v>
      </c>
      <c r="H263" s="5">
        <v>1</v>
      </c>
      <c r="I263" s="11"/>
      <c r="J263" s="11"/>
      <c r="K263" s="12">
        <v>0.25</v>
      </c>
      <c r="L263" s="12">
        <v>162.20959999999999</v>
      </c>
      <c r="M263" t="s">
        <v>32</v>
      </c>
      <c r="N263" s="14">
        <f t="shared" si="32"/>
        <v>10</v>
      </c>
      <c r="O263" s="13" cm="1">
        <f t="array" ref="O263">INDEX(TechRate,MATCH(H263,TechNum,0))</f>
        <v>80</v>
      </c>
      <c r="P263" s="15">
        <f t="shared" si="33"/>
        <v>20</v>
      </c>
      <c r="Q263" s="15">
        <f t="shared" si="34"/>
        <v>20</v>
      </c>
      <c r="R263" s="15">
        <f t="shared" si="35"/>
        <v>162.20959999999999</v>
      </c>
      <c r="S263" s="15">
        <f t="shared" si="36"/>
        <v>182.20959999999999</v>
      </c>
      <c r="T263" s="15">
        <f t="shared" si="37"/>
        <v>182.20959999999999</v>
      </c>
      <c r="U263" s="13" t="str">
        <f t="shared" si="38"/>
        <v>Mon</v>
      </c>
      <c r="V263" s="13" t="str">
        <f t="shared" si="39"/>
        <v>Thu</v>
      </c>
    </row>
    <row r="264" spans="1:22" x14ac:dyDescent="0.25">
      <c r="A264" t="s">
        <v>324</v>
      </c>
      <c r="B264" t="s">
        <v>54</v>
      </c>
      <c r="C264" t="s">
        <v>24</v>
      </c>
      <c r="D264" t="s">
        <v>16</v>
      </c>
      <c r="F264" s="10">
        <v>44207</v>
      </c>
      <c r="G264" s="10">
        <v>44224</v>
      </c>
      <c r="H264" s="5">
        <v>1</v>
      </c>
      <c r="I264" s="11"/>
      <c r="J264" s="11"/>
      <c r="K264" s="12">
        <v>1.25</v>
      </c>
      <c r="L264" s="12">
        <v>53.688699999999997</v>
      </c>
      <c r="M264" t="s">
        <v>32</v>
      </c>
      <c r="N264" s="14">
        <f t="shared" si="32"/>
        <v>17</v>
      </c>
      <c r="O264" s="13" cm="1">
        <f t="array" ref="O264">INDEX(TechRate,MATCH(H264,TechNum,0))</f>
        <v>80</v>
      </c>
      <c r="P264" s="15">
        <f t="shared" si="33"/>
        <v>100</v>
      </c>
      <c r="Q264" s="15">
        <f t="shared" si="34"/>
        <v>100</v>
      </c>
      <c r="R264" s="15">
        <f t="shared" si="35"/>
        <v>53.688699999999997</v>
      </c>
      <c r="S264" s="15">
        <f t="shared" si="36"/>
        <v>153.68869999999998</v>
      </c>
      <c r="T264" s="15">
        <f t="shared" si="37"/>
        <v>153.68869999999998</v>
      </c>
      <c r="U264" s="13" t="str">
        <f t="shared" si="38"/>
        <v>Mon</v>
      </c>
      <c r="V264" s="13" t="str">
        <f t="shared" si="39"/>
        <v>Thu</v>
      </c>
    </row>
    <row r="265" spans="1:22" x14ac:dyDescent="0.25">
      <c r="A265" t="s">
        <v>325</v>
      </c>
      <c r="B265" t="s">
        <v>54</v>
      </c>
      <c r="C265" t="s">
        <v>21</v>
      </c>
      <c r="D265" t="s">
        <v>27</v>
      </c>
      <c r="F265" s="10">
        <v>44207</v>
      </c>
      <c r="G265" s="10">
        <v>44228</v>
      </c>
      <c r="H265" s="5">
        <v>2</v>
      </c>
      <c r="I265" s="11"/>
      <c r="J265" s="11"/>
      <c r="K265" s="12">
        <v>1</v>
      </c>
      <c r="L265" s="12">
        <v>211.8477</v>
      </c>
      <c r="M265" t="s">
        <v>33</v>
      </c>
      <c r="N265" s="14">
        <f t="shared" si="32"/>
        <v>21</v>
      </c>
      <c r="O265" s="13" cm="1">
        <f t="array" ref="O265">INDEX(TechRate,MATCH(H265,TechNum,0))</f>
        <v>140</v>
      </c>
      <c r="P265" s="15">
        <f t="shared" si="33"/>
        <v>140</v>
      </c>
      <c r="Q265" s="15">
        <f t="shared" si="34"/>
        <v>140</v>
      </c>
      <c r="R265" s="15">
        <f t="shared" si="35"/>
        <v>211.8477</v>
      </c>
      <c r="S265" s="15">
        <f t="shared" si="36"/>
        <v>351.84770000000003</v>
      </c>
      <c r="T265" s="15">
        <f t="shared" si="37"/>
        <v>351.84770000000003</v>
      </c>
      <c r="U265" s="13" t="str">
        <f t="shared" si="38"/>
        <v>Mon</v>
      </c>
      <c r="V265" s="13" t="str">
        <f t="shared" si="39"/>
        <v>Mon</v>
      </c>
    </row>
    <row r="266" spans="1:22" x14ac:dyDescent="0.25">
      <c r="A266" t="s">
        <v>326</v>
      </c>
      <c r="B266" t="s">
        <v>52</v>
      </c>
      <c r="C266" t="s">
        <v>58</v>
      </c>
      <c r="D266" t="s">
        <v>27</v>
      </c>
      <c r="F266" s="10">
        <v>44207</v>
      </c>
      <c r="G266" s="10">
        <v>44228</v>
      </c>
      <c r="H266" s="5">
        <v>1</v>
      </c>
      <c r="I266" s="11"/>
      <c r="J266" s="11"/>
      <c r="K266" s="12">
        <v>0.25</v>
      </c>
      <c r="L266" s="12">
        <v>150.31899999999999</v>
      </c>
      <c r="M266" t="s">
        <v>34</v>
      </c>
      <c r="N266" s="14">
        <f t="shared" si="32"/>
        <v>21</v>
      </c>
      <c r="O266" s="13" cm="1">
        <f t="array" ref="O266">INDEX(TechRate,MATCH(H266,TechNum,0))</f>
        <v>80</v>
      </c>
      <c r="P266" s="15">
        <f t="shared" si="33"/>
        <v>20</v>
      </c>
      <c r="Q266" s="15">
        <f t="shared" si="34"/>
        <v>20</v>
      </c>
      <c r="R266" s="15">
        <f t="shared" si="35"/>
        <v>150.31899999999999</v>
      </c>
      <c r="S266" s="15">
        <f t="shared" si="36"/>
        <v>170.31899999999999</v>
      </c>
      <c r="T266" s="15">
        <f t="shared" si="37"/>
        <v>170.31899999999999</v>
      </c>
      <c r="U266" s="13" t="str">
        <f t="shared" si="38"/>
        <v>Mon</v>
      </c>
      <c r="V266" s="13" t="str">
        <f t="shared" si="39"/>
        <v>Mon</v>
      </c>
    </row>
    <row r="267" spans="1:22" x14ac:dyDescent="0.25">
      <c r="A267" t="s">
        <v>327</v>
      </c>
      <c r="B267" t="s">
        <v>55</v>
      </c>
      <c r="C267" t="s">
        <v>22</v>
      </c>
      <c r="D267" t="s">
        <v>27</v>
      </c>
      <c r="F267" s="10">
        <v>44207</v>
      </c>
      <c r="G267" s="10">
        <v>44250</v>
      </c>
      <c r="H267" s="5">
        <v>2</v>
      </c>
      <c r="I267" s="11"/>
      <c r="J267" s="11"/>
      <c r="K267" s="12">
        <v>0.25</v>
      </c>
      <c r="L267" s="12">
        <v>46.864899999999999</v>
      </c>
      <c r="M267" t="s">
        <v>32</v>
      </c>
      <c r="N267" s="14">
        <f t="shared" si="32"/>
        <v>43</v>
      </c>
      <c r="O267" s="13" cm="1">
        <f t="array" ref="O267">INDEX(TechRate,MATCH(H267,TechNum,0))</f>
        <v>140</v>
      </c>
      <c r="P267" s="15">
        <f t="shared" si="33"/>
        <v>35</v>
      </c>
      <c r="Q267" s="15">
        <f t="shared" si="34"/>
        <v>35</v>
      </c>
      <c r="R267" s="15">
        <f t="shared" si="35"/>
        <v>46.864899999999999</v>
      </c>
      <c r="S267" s="15">
        <f t="shared" si="36"/>
        <v>81.864900000000006</v>
      </c>
      <c r="T267" s="15">
        <f t="shared" si="37"/>
        <v>81.864900000000006</v>
      </c>
      <c r="U267" s="13" t="str">
        <f t="shared" si="38"/>
        <v>Mon</v>
      </c>
      <c r="V267" s="13" t="str">
        <f t="shared" si="39"/>
        <v>Tue</v>
      </c>
    </row>
    <row r="268" spans="1:22" x14ac:dyDescent="0.25">
      <c r="A268" t="s">
        <v>328</v>
      </c>
      <c r="B268" t="s">
        <v>52</v>
      </c>
      <c r="C268" t="s">
        <v>58</v>
      </c>
      <c r="D268" t="s">
        <v>27</v>
      </c>
      <c r="F268" s="10">
        <v>44208</v>
      </c>
      <c r="G268" s="10">
        <v>44217</v>
      </c>
      <c r="H268" s="5">
        <v>1</v>
      </c>
      <c r="I268" s="11"/>
      <c r="J268" s="11"/>
      <c r="K268" s="12">
        <v>0.25</v>
      </c>
      <c r="L268" s="12">
        <v>19.5</v>
      </c>
      <c r="M268" t="s">
        <v>34</v>
      </c>
      <c r="N268" s="14">
        <f t="shared" si="32"/>
        <v>9</v>
      </c>
      <c r="O268" s="13" cm="1">
        <f t="array" ref="O268">INDEX(TechRate,MATCH(H268,TechNum,0))</f>
        <v>80</v>
      </c>
      <c r="P268" s="15">
        <f t="shared" si="33"/>
        <v>20</v>
      </c>
      <c r="Q268" s="15">
        <f t="shared" si="34"/>
        <v>20</v>
      </c>
      <c r="R268" s="15">
        <f t="shared" si="35"/>
        <v>19.5</v>
      </c>
      <c r="S268" s="15">
        <f t="shared" si="36"/>
        <v>39.5</v>
      </c>
      <c r="T268" s="15">
        <f t="shared" si="37"/>
        <v>39.5</v>
      </c>
      <c r="U268" s="13" t="str">
        <f t="shared" si="38"/>
        <v>Tue</v>
      </c>
      <c r="V268" s="13" t="str">
        <f t="shared" si="39"/>
        <v>Thu</v>
      </c>
    </row>
    <row r="269" spans="1:22" x14ac:dyDescent="0.25">
      <c r="A269" t="s">
        <v>329</v>
      </c>
      <c r="B269" t="s">
        <v>49</v>
      </c>
      <c r="C269" t="s">
        <v>59</v>
      </c>
      <c r="D269" t="s">
        <v>28</v>
      </c>
      <c r="F269" s="10">
        <v>44208</v>
      </c>
      <c r="G269" s="10">
        <v>44215</v>
      </c>
      <c r="H269" s="5">
        <v>1</v>
      </c>
      <c r="I269" s="11"/>
      <c r="J269" s="11"/>
      <c r="K269" s="12">
        <v>1.25</v>
      </c>
      <c r="L269" s="12">
        <v>256.71809999999999</v>
      </c>
      <c r="M269" t="s">
        <v>33</v>
      </c>
      <c r="N269" s="14">
        <f t="shared" si="32"/>
        <v>7</v>
      </c>
      <c r="O269" s="13" cm="1">
        <f t="array" ref="O269">INDEX(TechRate,MATCH(H269,TechNum,0))</f>
        <v>80</v>
      </c>
      <c r="P269" s="15">
        <f t="shared" si="33"/>
        <v>100</v>
      </c>
      <c r="Q269" s="15">
        <f t="shared" si="34"/>
        <v>100</v>
      </c>
      <c r="R269" s="15">
        <f t="shared" si="35"/>
        <v>256.71809999999999</v>
      </c>
      <c r="S269" s="15">
        <f t="shared" si="36"/>
        <v>356.71809999999999</v>
      </c>
      <c r="T269" s="15">
        <f t="shared" si="37"/>
        <v>356.71809999999999</v>
      </c>
      <c r="U269" s="13" t="str">
        <f t="shared" si="38"/>
        <v>Tue</v>
      </c>
      <c r="V269" s="13" t="str">
        <f t="shared" si="39"/>
        <v>Tue</v>
      </c>
    </row>
    <row r="270" spans="1:22" x14ac:dyDescent="0.25">
      <c r="A270" t="s">
        <v>330</v>
      </c>
      <c r="B270" t="s">
        <v>50</v>
      </c>
      <c r="C270" t="s">
        <v>23</v>
      </c>
      <c r="D270" t="s">
        <v>28</v>
      </c>
      <c r="F270" s="10">
        <v>44209</v>
      </c>
      <c r="G270" s="10">
        <v>44226</v>
      </c>
      <c r="H270" s="5">
        <v>1</v>
      </c>
      <c r="I270" s="11"/>
      <c r="J270" s="11"/>
      <c r="K270" s="12">
        <v>1</v>
      </c>
      <c r="L270" s="12">
        <v>86.293499999999995</v>
      </c>
      <c r="M270" t="s">
        <v>33</v>
      </c>
      <c r="N270" s="14">
        <f t="shared" si="32"/>
        <v>17</v>
      </c>
      <c r="O270" s="13" cm="1">
        <f t="array" ref="O270">INDEX(TechRate,MATCH(H270,TechNum,0))</f>
        <v>80</v>
      </c>
      <c r="P270" s="15">
        <f t="shared" si="33"/>
        <v>80</v>
      </c>
      <c r="Q270" s="15">
        <f t="shared" si="34"/>
        <v>80</v>
      </c>
      <c r="R270" s="15">
        <f t="shared" si="35"/>
        <v>86.293499999999995</v>
      </c>
      <c r="S270" s="15">
        <f t="shared" si="36"/>
        <v>166.29349999999999</v>
      </c>
      <c r="T270" s="15">
        <f t="shared" si="37"/>
        <v>166.29349999999999</v>
      </c>
      <c r="U270" s="13" t="str">
        <f t="shared" si="38"/>
        <v>Wed</v>
      </c>
      <c r="V270" s="13" t="str">
        <f t="shared" si="39"/>
        <v>Sat</v>
      </c>
    </row>
    <row r="271" spans="1:22" x14ac:dyDescent="0.25">
      <c r="A271" t="s">
        <v>331</v>
      </c>
      <c r="B271" t="s">
        <v>52</v>
      </c>
      <c r="C271" t="s">
        <v>58</v>
      </c>
      <c r="D271" t="s">
        <v>27</v>
      </c>
      <c r="F271" s="10">
        <v>44210</v>
      </c>
      <c r="G271" s="10">
        <v>44215</v>
      </c>
      <c r="H271" s="5">
        <v>1</v>
      </c>
      <c r="I271" s="11"/>
      <c r="J271" s="11"/>
      <c r="K271" s="12">
        <v>0.25</v>
      </c>
      <c r="L271" s="12">
        <v>108.3061</v>
      </c>
      <c r="M271" t="s">
        <v>34</v>
      </c>
      <c r="N271" s="14">
        <f t="shared" ref="N271:N334" si="40">IF(G271="","",G271-F271)</f>
        <v>5</v>
      </c>
      <c r="O271" s="13" cm="1">
        <f t="array" ref="O271">INDEX(TechRate,MATCH(H271,TechNum,0))</f>
        <v>80</v>
      </c>
      <c r="P271" s="15">
        <f t="shared" ref="P271:P334" si="41">O271*K271</f>
        <v>20</v>
      </c>
      <c r="Q271" s="15">
        <f t="shared" ref="Q271:Q334" si="42">IF(I271="Yes",0,P271)</f>
        <v>20</v>
      </c>
      <c r="R271" s="15">
        <f t="shared" ref="R271:R334" si="43">IF(J271="Yes",0,L271)</f>
        <v>108.3061</v>
      </c>
      <c r="S271" s="15">
        <f t="shared" ref="S271:S334" si="44">SUM(L271,P271)</f>
        <v>128.30610000000001</v>
      </c>
      <c r="T271" s="15">
        <f t="shared" ref="T271:T334" si="45">SUM(Q271,R271)</f>
        <v>128.30610000000001</v>
      </c>
      <c r="U271" s="13" t="str">
        <f t="shared" ref="U271:U334" si="46">TEXT(F271,"ddd")</f>
        <v>Thu</v>
      </c>
      <c r="V271" s="13" t="str">
        <f t="shared" ref="V271:V334" si="47">TEXT(G271,"ddd")</f>
        <v>Tue</v>
      </c>
    </row>
    <row r="272" spans="1:22" x14ac:dyDescent="0.25">
      <c r="A272" t="s">
        <v>332</v>
      </c>
      <c r="B272" t="s">
        <v>54</v>
      </c>
      <c r="C272" t="s">
        <v>59</v>
      </c>
      <c r="D272" t="s">
        <v>27</v>
      </c>
      <c r="F272" s="10">
        <v>44210</v>
      </c>
      <c r="G272" s="10">
        <v>44221</v>
      </c>
      <c r="H272" s="5">
        <v>1</v>
      </c>
      <c r="I272" s="11"/>
      <c r="J272" s="11"/>
      <c r="K272" s="12">
        <v>0.25</v>
      </c>
      <c r="L272" s="12">
        <v>70.8215</v>
      </c>
      <c r="M272" t="s">
        <v>33</v>
      </c>
      <c r="N272" s="14">
        <f t="shared" si="40"/>
        <v>11</v>
      </c>
      <c r="O272" s="13" cm="1">
        <f t="array" ref="O272">INDEX(TechRate,MATCH(H272,TechNum,0))</f>
        <v>80</v>
      </c>
      <c r="P272" s="15">
        <f t="shared" si="41"/>
        <v>20</v>
      </c>
      <c r="Q272" s="15">
        <f t="shared" si="42"/>
        <v>20</v>
      </c>
      <c r="R272" s="15">
        <f t="shared" si="43"/>
        <v>70.8215</v>
      </c>
      <c r="S272" s="15">
        <f t="shared" si="44"/>
        <v>90.8215</v>
      </c>
      <c r="T272" s="15">
        <f t="shared" si="45"/>
        <v>90.8215</v>
      </c>
      <c r="U272" s="13" t="str">
        <f t="shared" si="46"/>
        <v>Thu</v>
      </c>
      <c r="V272" s="13" t="str">
        <f t="shared" si="47"/>
        <v>Mon</v>
      </c>
    </row>
    <row r="273" spans="1:22" x14ac:dyDescent="0.25">
      <c r="A273" t="s">
        <v>333</v>
      </c>
      <c r="B273" t="s">
        <v>52</v>
      </c>
      <c r="C273" t="s">
        <v>58</v>
      </c>
      <c r="D273" t="s">
        <v>27</v>
      </c>
      <c r="E273" t="s">
        <v>18</v>
      </c>
      <c r="F273" s="10">
        <v>44210</v>
      </c>
      <c r="G273" s="10">
        <v>44228</v>
      </c>
      <c r="H273" s="5">
        <v>1</v>
      </c>
      <c r="I273" s="11"/>
      <c r="J273" s="11"/>
      <c r="K273" s="12">
        <v>0.5</v>
      </c>
      <c r="L273" s="12">
        <v>56.919600000000003</v>
      </c>
      <c r="M273" t="s">
        <v>32</v>
      </c>
      <c r="N273" s="14">
        <f t="shared" si="40"/>
        <v>18</v>
      </c>
      <c r="O273" s="13" cm="1">
        <f t="array" ref="O273">INDEX(TechRate,MATCH(H273,TechNum,0))</f>
        <v>80</v>
      </c>
      <c r="P273" s="15">
        <f t="shared" si="41"/>
        <v>40</v>
      </c>
      <c r="Q273" s="15">
        <f t="shared" si="42"/>
        <v>40</v>
      </c>
      <c r="R273" s="15">
        <f t="shared" si="43"/>
        <v>56.919600000000003</v>
      </c>
      <c r="S273" s="15">
        <f t="shared" si="44"/>
        <v>96.919600000000003</v>
      </c>
      <c r="T273" s="15">
        <f t="shared" si="45"/>
        <v>96.919600000000003</v>
      </c>
      <c r="U273" s="13" t="str">
        <f t="shared" si="46"/>
        <v>Thu</v>
      </c>
      <c r="V273" s="13" t="str">
        <f t="shared" si="47"/>
        <v>Mon</v>
      </c>
    </row>
    <row r="274" spans="1:22" x14ac:dyDescent="0.25">
      <c r="A274" t="s">
        <v>334</v>
      </c>
      <c r="B274" t="s">
        <v>50</v>
      </c>
      <c r="C274" t="s">
        <v>24</v>
      </c>
      <c r="D274" t="s">
        <v>27</v>
      </c>
      <c r="F274" s="10">
        <v>44210</v>
      </c>
      <c r="G274" s="10">
        <v>44232</v>
      </c>
      <c r="H274" s="5">
        <v>2</v>
      </c>
      <c r="I274" s="11"/>
      <c r="J274" s="11"/>
      <c r="K274" s="12">
        <v>0.5</v>
      </c>
      <c r="L274" s="12">
        <v>74.532399999999996</v>
      </c>
      <c r="M274" t="s">
        <v>33</v>
      </c>
      <c r="N274" s="14">
        <f t="shared" si="40"/>
        <v>22</v>
      </c>
      <c r="O274" s="13" cm="1">
        <f t="array" ref="O274">INDEX(TechRate,MATCH(H274,TechNum,0))</f>
        <v>140</v>
      </c>
      <c r="P274" s="15">
        <f t="shared" si="41"/>
        <v>70</v>
      </c>
      <c r="Q274" s="15">
        <f t="shared" si="42"/>
        <v>70</v>
      </c>
      <c r="R274" s="15">
        <f t="shared" si="43"/>
        <v>74.532399999999996</v>
      </c>
      <c r="S274" s="15">
        <f t="shared" si="44"/>
        <v>144.5324</v>
      </c>
      <c r="T274" s="15">
        <f t="shared" si="45"/>
        <v>144.5324</v>
      </c>
      <c r="U274" s="13" t="str">
        <f t="shared" si="46"/>
        <v>Thu</v>
      </c>
      <c r="V274" s="13" t="str">
        <f t="shared" si="47"/>
        <v>Fri</v>
      </c>
    </row>
    <row r="275" spans="1:22" x14ac:dyDescent="0.25">
      <c r="A275" t="s">
        <v>335</v>
      </c>
      <c r="B275" t="s">
        <v>51</v>
      </c>
      <c r="C275" t="s">
        <v>22</v>
      </c>
      <c r="D275" t="s">
        <v>27</v>
      </c>
      <c r="F275" s="10">
        <v>44210</v>
      </c>
      <c r="G275" s="10">
        <v>44242</v>
      </c>
      <c r="H275" s="5">
        <v>2</v>
      </c>
      <c r="I275" s="11"/>
      <c r="J275" s="11"/>
      <c r="K275" s="12">
        <v>0.5</v>
      </c>
      <c r="L275" s="12">
        <v>137.22</v>
      </c>
      <c r="M275" t="s">
        <v>32</v>
      </c>
      <c r="N275" s="14">
        <f t="shared" si="40"/>
        <v>32</v>
      </c>
      <c r="O275" s="13" cm="1">
        <f t="array" ref="O275">INDEX(TechRate,MATCH(H275,TechNum,0))</f>
        <v>140</v>
      </c>
      <c r="P275" s="15">
        <f t="shared" si="41"/>
        <v>70</v>
      </c>
      <c r="Q275" s="15">
        <f t="shared" si="42"/>
        <v>70</v>
      </c>
      <c r="R275" s="15">
        <f t="shared" si="43"/>
        <v>137.22</v>
      </c>
      <c r="S275" s="15">
        <f t="shared" si="44"/>
        <v>207.22</v>
      </c>
      <c r="T275" s="15">
        <f t="shared" si="45"/>
        <v>207.22</v>
      </c>
      <c r="U275" s="13" t="str">
        <f t="shared" si="46"/>
        <v>Thu</v>
      </c>
      <c r="V275" s="13" t="str">
        <f t="shared" si="47"/>
        <v>Mon</v>
      </c>
    </row>
    <row r="276" spans="1:22" x14ac:dyDescent="0.25">
      <c r="A276" t="s">
        <v>336</v>
      </c>
      <c r="B276" t="s">
        <v>50</v>
      </c>
      <c r="C276" t="s">
        <v>59</v>
      </c>
      <c r="D276" t="s">
        <v>27</v>
      </c>
      <c r="E276" t="s">
        <v>18</v>
      </c>
      <c r="F276" s="10">
        <v>44211</v>
      </c>
      <c r="G276" s="10">
        <v>44228</v>
      </c>
      <c r="H276" s="5">
        <v>2</v>
      </c>
      <c r="I276" s="11"/>
      <c r="J276" s="11"/>
      <c r="K276" s="12">
        <v>0.5</v>
      </c>
      <c r="L276" s="12">
        <v>83.462900000000005</v>
      </c>
      <c r="M276" t="s">
        <v>32</v>
      </c>
      <c r="N276" s="14">
        <f t="shared" si="40"/>
        <v>17</v>
      </c>
      <c r="O276" s="13" cm="1">
        <f t="array" ref="O276">INDEX(TechRate,MATCH(H276,TechNum,0))</f>
        <v>140</v>
      </c>
      <c r="P276" s="15">
        <f t="shared" si="41"/>
        <v>70</v>
      </c>
      <c r="Q276" s="15">
        <f t="shared" si="42"/>
        <v>70</v>
      </c>
      <c r="R276" s="15">
        <f t="shared" si="43"/>
        <v>83.462900000000005</v>
      </c>
      <c r="S276" s="15">
        <f t="shared" si="44"/>
        <v>153.46289999999999</v>
      </c>
      <c r="T276" s="15">
        <f t="shared" si="45"/>
        <v>153.46289999999999</v>
      </c>
      <c r="U276" s="13" t="str">
        <f t="shared" si="46"/>
        <v>Fri</v>
      </c>
      <c r="V276" s="13" t="str">
        <f t="shared" si="47"/>
        <v>Mon</v>
      </c>
    </row>
    <row r="277" spans="1:22" x14ac:dyDescent="0.25">
      <c r="A277" t="s">
        <v>337</v>
      </c>
      <c r="B277" t="s">
        <v>53</v>
      </c>
      <c r="C277" t="s">
        <v>23</v>
      </c>
      <c r="D277" t="s">
        <v>27</v>
      </c>
      <c r="F277" s="10">
        <v>44212</v>
      </c>
      <c r="G277" s="10">
        <v>44230</v>
      </c>
      <c r="H277" s="5">
        <v>1</v>
      </c>
      <c r="I277" s="11"/>
      <c r="J277" s="11"/>
      <c r="K277" s="12">
        <v>1</v>
      </c>
      <c r="L277" s="12">
        <v>9.92</v>
      </c>
      <c r="M277" t="s">
        <v>34</v>
      </c>
      <c r="N277" s="14">
        <f t="shared" si="40"/>
        <v>18</v>
      </c>
      <c r="O277" s="13" cm="1">
        <f t="array" ref="O277">INDEX(TechRate,MATCH(H277,TechNum,0))</f>
        <v>80</v>
      </c>
      <c r="P277" s="15">
        <f t="shared" si="41"/>
        <v>80</v>
      </c>
      <c r="Q277" s="15">
        <f t="shared" si="42"/>
        <v>80</v>
      </c>
      <c r="R277" s="15">
        <f t="shared" si="43"/>
        <v>9.92</v>
      </c>
      <c r="S277" s="15">
        <f t="shared" si="44"/>
        <v>89.92</v>
      </c>
      <c r="T277" s="15">
        <f t="shared" si="45"/>
        <v>89.92</v>
      </c>
      <c r="U277" s="13" t="str">
        <f t="shared" si="46"/>
        <v>Sat</v>
      </c>
      <c r="V277" s="13" t="str">
        <f t="shared" si="47"/>
        <v>Wed</v>
      </c>
    </row>
    <row r="278" spans="1:22" x14ac:dyDescent="0.25">
      <c r="A278" t="s">
        <v>338</v>
      </c>
      <c r="B278" t="s">
        <v>54</v>
      </c>
      <c r="C278" t="s">
        <v>59</v>
      </c>
      <c r="D278" t="s">
        <v>27</v>
      </c>
      <c r="F278" s="10">
        <v>44214</v>
      </c>
      <c r="G278" s="10">
        <v>44221</v>
      </c>
      <c r="H278" s="5">
        <v>1</v>
      </c>
      <c r="I278" s="11"/>
      <c r="J278" s="11"/>
      <c r="K278" s="12">
        <v>0.25</v>
      </c>
      <c r="L278" s="12">
        <v>72.350099999999998</v>
      </c>
      <c r="M278" t="s">
        <v>33</v>
      </c>
      <c r="N278" s="14">
        <f t="shared" si="40"/>
        <v>7</v>
      </c>
      <c r="O278" s="13" cm="1">
        <f t="array" ref="O278">INDEX(TechRate,MATCH(H278,TechNum,0))</f>
        <v>80</v>
      </c>
      <c r="P278" s="15">
        <f t="shared" si="41"/>
        <v>20</v>
      </c>
      <c r="Q278" s="15">
        <f t="shared" si="42"/>
        <v>20</v>
      </c>
      <c r="R278" s="15">
        <f t="shared" si="43"/>
        <v>72.350099999999998</v>
      </c>
      <c r="S278" s="15">
        <f t="shared" si="44"/>
        <v>92.350099999999998</v>
      </c>
      <c r="T278" s="15">
        <f t="shared" si="45"/>
        <v>92.350099999999998</v>
      </c>
      <c r="U278" s="13" t="str">
        <f t="shared" si="46"/>
        <v>Mon</v>
      </c>
      <c r="V278" s="13" t="str">
        <f t="shared" si="47"/>
        <v>Mon</v>
      </c>
    </row>
    <row r="279" spans="1:22" x14ac:dyDescent="0.25">
      <c r="A279" t="s">
        <v>339</v>
      </c>
      <c r="B279" t="s">
        <v>50</v>
      </c>
      <c r="C279" t="s">
        <v>59</v>
      </c>
      <c r="D279" t="s">
        <v>26</v>
      </c>
      <c r="E279" t="s">
        <v>18</v>
      </c>
      <c r="F279" s="10">
        <v>44214</v>
      </c>
      <c r="G279" s="10">
        <v>44223</v>
      </c>
      <c r="H279" s="5">
        <v>1</v>
      </c>
      <c r="I279" s="11"/>
      <c r="J279" s="11"/>
      <c r="K279" s="12">
        <v>0.25</v>
      </c>
      <c r="L279" s="12">
        <v>19.9801</v>
      </c>
      <c r="M279" t="s">
        <v>32</v>
      </c>
      <c r="N279" s="14">
        <f t="shared" si="40"/>
        <v>9</v>
      </c>
      <c r="O279" s="13" cm="1">
        <f t="array" ref="O279">INDEX(TechRate,MATCH(H279,TechNum,0))</f>
        <v>80</v>
      </c>
      <c r="P279" s="15">
        <f t="shared" si="41"/>
        <v>20</v>
      </c>
      <c r="Q279" s="15">
        <f t="shared" si="42"/>
        <v>20</v>
      </c>
      <c r="R279" s="15">
        <f t="shared" si="43"/>
        <v>19.9801</v>
      </c>
      <c r="S279" s="15">
        <f t="shared" si="44"/>
        <v>39.9801</v>
      </c>
      <c r="T279" s="15">
        <f t="shared" si="45"/>
        <v>39.9801</v>
      </c>
      <c r="U279" s="13" t="str">
        <f t="shared" si="46"/>
        <v>Mon</v>
      </c>
      <c r="V279" s="13" t="str">
        <f t="shared" si="47"/>
        <v>Wed</v>
      </c>
    </row>
    <row r="280" spans="1:22" x14ac:dyDescent="0.25">
      <c r="A280" t="s">
        <v>340</v>
      </c>
      <c r="B280" t="s">
        <v>55</v>
      </c>
      <c r="C280" t="s">
        <v>22</v>
      </c>
      <c r="D280" t="s">
        <v>17</v>
      </c>
      <c r="F280" s="10">
        <v>44214</v>
      </c>
      <c r="G280" s="10">
        <v>44229</v>
      </c>
      <c r="H280" s="5">
        <v>2</v>
      </c>
      <c r="I280" s="11"/>
      <c r="J280" s="11"/>
      <c r="K280" s="12">
        <v>1.25</v>
      </c>
      <c r="L280" s="12">
        <v>85.32</v>
      </c>
      <c r="M280" t="s">
        <v>32</v>
      </c>
      <c r="N280" s="14">
        <f t="shared" si="40"/>
        <v>15</v>
      </c>
      <c r="O280" s="13" cm="1">
        <f t="array" ref="O280">INDEX(TechRate,MATCH(H280,TechNum,0))</f>
        <v>140</v>
      </c>
      <c r="P280" s="15">
        <f t="shared" si="41"/>
        <v>175</v>
      </c>
      <c r="Q280" s="15">
        <f t="shared" si="42"/>
        <v>175</v>
      </c>
      <c r="R280" s="15">
        <f t="shared" si="43"/>
        <v>85.32</v>
      </c>
      <c r="S280" s="15">
        <f t="shared" si="44"/>
        <v>260.32</v>
      </c>
      <c r="T280" s="15">
        <f t="shared" si="45"/>
        <v>260.32</v>
      </c>
      <c r="U280" s="13" t="str">
        <f t="shared" si="46"/>
        <v>Mon</v>
      </c>
      <c r="V280" s="13" t="str">
        <f t="shared" si="47"/>
        <v>Tue</v>
      </c>
    </row>
    <row r="281" spans="1:22" x14ac:dyDescent="0.25">
      <c r="A281" t="s">
        <v>341</v>
      </c>
      <c r="B281" t="s">
        <v>53</v>
      </c>
      <c r="C281" t="s">
        <v>23</v>
      </c>
      <c r="D281" t="s">
        <v>27</v>
      </c>
      <c r="F281" s="10">
        <v>44214</v>
      </c>
      <c r="G281" s="10">
        <v>44256</v>
      </c>
      <c r="H281" s="5">
        <v>1</v>
      </c>
      <c r="I281" s="11"/>
      <c r="J281" s="11"/>
      <c r="K281" s="12">
        <v>0.5</v>
      </c>
      <c r="L281" s="12">
        <v>180</v>
      </c>
      <c r="M281" t="s">
        <v>34</v>
      </c>
      <c r="N281" s="14">
        <f t="shared" si="40"/>
        <v>42</v>
      </c>
      <c r="O281" s="13" cm="1">
        <f t="array" ref="O281">INDEX(TechRate,MATCH(H281,TechNum,0))</f>
        <v>80</v>
      </c>
      <c r="P281" s="15">
        <f t="shared" si="41"/>
        <v>40</v>
      </c>
      <c r="Q281" s="15">
        <f t="shared" si="42"/>
        <v>40</v>
      </c>
      <c r="R281" s="15">
        <f t="shared" si="43"/>
        <v>180</v>
      </c>
      <c r="S281" s="15">
        <f t="shared" si="44"/>
        <v>220</v>
      </c>
      <c r="T281" s="15">
        <f t="shared" si="45"/>
        <v>220</v>
      </c>
      <c r="U281" s="13" t="str">
        <f t="shared" si="46"/>
        <v>Mon</v>
      </c>
      <c r="V281" s="13" t="str">
        <f t="shared" si="47"/>
        <v>Mon</v>
      </c>
    </row>
    <row r="282" spans="1:22" x14ac:dyDescent="0.25">
      <c r="A282" t="s">
        <v>342</v>
      </c>
      <c r="B282" t="s">
        <v>55</v>
      </c>
      <c r="C282" t="s">
        <v>22</v>
      </c>
      <c r="D282" t="s">
        <v>27</v>
      </c>
      <c r="F282" s="10">
        <v>44215</v>
      </c>
      <c r="G282" s="10">
        <v>44231</v>
      </c>
      <c r="H282" s="5">
        <v>2</v>
      </c>
      <c r="I282" s="11"/>
      <c r="J282" s="11"/>
      <c r="K282" s="12">
        <v>0.25</v>
      </c>
      <c r="L282" s="12">
        <v>52.350099999999998</v>
      </c>
      <c r="M282" t="s">
        <v>32</v>
      </c>
      <c r="N282" s="14">
        <f t="shared" si="40"/>
        <v>16</v>
      </c>
      <c r="O282" s="13" cm="1">
        <f t="array" ref="O282">INDEX(TechRate,MATCH(H282,TechNum,0))</f>
        <v>140</v>
      </c>
      <c r="P282" s="15">
        <f t="shared" si="41"/>
        <v>35</v>
      </c>
      <c r="Q282" s="15">
        <f t="shared" si="42"/>
        <v>35</v>
      </c>
      <c r="R282" s="15">
        <f t="shared" si="43"/>
        <v>52.350099999999998</v>
      </c>
      <c r="S282" s="15">
        <f t="shared" si="44"/>
        <v>87.350099999999998</v>
      </c>
      <c r="T282" s="15">
        <f t="shared" si="45"/>
        <v>87.350099999999998</v>
      </c>
      <c r="U282" s="13" t="str">
        <f t="shared" si="46"/>
        <v>Tue</v>
      </c>
      <c r="V282" s="13" t="str">
        <f t="shared" si="47"/>
        <v>Thu</v>
      </c>
    </row>
    <row r="283" spans="1:22" x14ac:dyDescent="0.25">
      <c r="A283" t="s">
        <v>343</v>
      </c>
      <c r="B283" t="s">
        <v>55</v>
      </c>
      <c r="C283" t="s">
        <v>22</v>
      </c>
      <c r="D283" t="s">
        <v>27</v>
      </c>
      <c r="F283" s="10">
        <v>44215</v>
      </c>
      <c r="G283" s="10">
        <v>44236</v>
      </c>
      <c r="H283" s="5">
        <v>2</v>
      </c>
      <c r="I283" s="11"/>
      <c r="J283" s="11"/>
      <c r="K283" s="12">
        <v>0.5</v>
      </c>
      <c r="L283" s="12">
        <v>45.293500000000002</v>
      </c>
      <c r="M283" t="s">
        <v>32</v>
      </c>
      <c r="N283" s="14">
        <f t="shared" si="40"/>
        <v>21</v>
      </c>
      <c r="O283" s="13" cm="1">
        <f t="array" ref="O283">INDEX(TechRate,MATCH(H283,TechNum,0))</f>
        <v>140</v>
      </c>
      <c r="P283" s="15">
        <f t="shared" si="41"/>
        <v>70</v>
      </c>
      <c r="Q283" s="15">
        <f t="shared" si="42"/>
        <v>70</v>
      </c>
      <c r="R283" s="15">
        <f t="shared" si="43"/>
        <v>45.293500000000002</v>
      </c>
      <c r="S283" s="15">
        <f t="shared" si="44"/>
        <v>115.29349999999999</v>
      </c>
      <c r="T283" s="15">
        <f t="shared" si="45"/>
        <v>115.29349999999999</v>
      </c>
      <c r="U283" s="13" t="str">
        <f t="shared" si="46"/>
        <v>Tue</v>
      </c>
      <c r="V283" s="13" t="str">
        <f t="shared" si="47"/>
        <v>Tue</v>
      </c>
    </row>
    <row r="284" spans="1:22" x14ac:dyDescent="0.25">
      <c r="A284" t="s">
        <v>344</v>
      </c>
      <c r="B284" t="s">
        <v>52</v>
      </c>
      <c r="C284" t="s">
        <v>58</v>
      </c>
      <c r="D284" t="s">
        <v>26</v>
      </c>
      <c r="F284" s="10">
        <v>44216</v>
      </c>
      <c r="G284" s="10">
        <v>44224</v>
      </c>
      <c r="H284" s="5">
        <v>1</v>
      </c>
      <c r="I284" s="11"/>
      <c r="J284" s="11"/>
      <c r="K284" s="12">
        <v>0.25</v>
      </c>
      <c r="L284" s="12">
        <v>11.7</v>
      </c>
      <c r="M284" t="s">
        <v>32</v>
      </c>
      <c r="N284" s="14">
        <f t="shared" si="40"/>
        <v>8</v>
      </c>
      <c r="O284" s="13" cm="1">
        <f t="array" ref="O284">INDEX(TechRate,MATCH(H284,TechNum,0))</f>
        <v>80</v>
      </c>
      <c r="P284" s="15">
        <f t="shared" si="41"/>
        <v>20</v>
      </c>
      <c r="Q284" s="15">
        <f t="shared" si="42"/>
        <v>20</v>
      </c>
      <c r="R284" s="15">
        <f t="shared" si="43"/>
        <v>11.7</v>
      </c>
      <c r="S284" s="15">
        <f t="shared" si="44"/>
        <v>31.7</v>
      </c>
      <c r="T284" s="15">
        <f t="shared" si="45"/>
        <v>31.7</v>
      </c>
      <c r="U284" s="13" t="str">
        <f t="shared" si="46"/>
        <v>Wed</v>
      </c>
      <c r="V284" s="13" t="str">
        <f t="shared" si="47"/>
        <v>Thu</v>
      </c>
    </row>
    <row r="285" spans="1:22" x14ac:dyDescent="0.25">
      <c r="A285" t="s">
        <v>345</v>
      </c>
      <c r="B285" t="s">
        <v>49</v>
      </c>
      <c r="C285" t="s">
        <v>23</v>
      </c>
      <c r="D285" t="s">
        <v>26</v>
      </c>
      <c r="F285" s="10">
        <v>44216</v>
      </c>
      <c r="G285" s="10">
        <v>44329</v>
      </c>
      <c r="H285" s="5">
        <v>1</v>
      </c>
      <c r="I285" s="11"/>
      <c r="J285" s="11"/>
      <c r="K285" s="12">
        <v>0.25</v>
      </c>
      <c r="L285" s="12">
        <v>37.707000000000001</v>
      </c>
      <c r="M285" t="s">
        <v>34</v>
      </c>
      <c r="N285" s="14">
        <f t="shared" si="40"/>
        <v>113</v>
      </c>
      <c r="O285" s="13" cm="1">
        <f t="array" ref="O285">INDEX(TechRate,MATCH(H285,TechNum,0))</f>
        <v>80</v>
      </c>
      <c r="P285" s="15">
        <f t="shared" si="41"/>
        <v>20</v>
      </c>
      <c r="Q285" s="15">
        <f t="shared" si="42"/>
        <v>20</v>
      </c>
      <c r="R285" s="15">
        <f t="shared" si="43"/>
        <v>37.707000000000001</v>
      </c>
      <c r="S285" s="15">
        <f t="shared" si="44"/>
        <v>57.707000000000001</v>
      </c>
      <c r="T285" s="15">
        <f t="shared" si="45"/>
        <v>57.707000000000001</v>
      </c>
      <c r="U285" s="13" t="str">
        <f t="shared" si="46"/>
        <v>Wed</v>
      </c>
      <c r="V285" s="13" t="str">
        <f t="shared" si="47"/>
        <v>Thu</v>
      </c>
    </row>
    <row r="286" spans="1:22" x14ac:dyDescent="0.25">
      <c r="A286" t="s">
        <v>346</v>
      </c>
      <c r="B286" t="s">
        <v>49</v>
      </c>
      <c r="C286" t="s">
        <v>21</v>
      </c>
      <c r="D286" t="s">
        <v>16</v>
      </c>
      <c r="F286" s="10">
        <v>44217</v>
      </c>
      <c r="G286" s="10">
        <v>44229</v>
      </c>
      <c r="H286" s="5">
        <v>1</v>
      </c>
      <c r="I286" s="11"/>
      <c r="J286" s="11"/>
      <c r="K286" s="12">
        <v>1</v>
      </c>
      <c r="L286" s="12">
        <v>155.03550000000001</v>
      </c>
      <c r="M286" t="s">
        <v>33</v>
      </c>
      <c r="N286" s="14">
        <f t="shared" si="40"/>
        <v>12</v>
      </c>
      <c r="O286" s="13" cm="1">
        <f t="array" ref="O286">INDEX(TechRate,MATCH(H286,TechNum,0))</f>
        <v>80</v>
      </c>
      <c r="P286" s="15">
        <f t="shared" si="41"/>
        <v>80</v>
      </c>
      <c r="Q286" s="15">
        <f t="shared" si="42"/>
        <v>80</v>
      </c>
      <c r="R286" s="15">
        <f t="shared" si="43"/>
        <v>155.03550000000001</v>
      </c>
      <c r="S286" s="15">
        <f t="shared" si="44"/>
        <v>235.03550000000001</v>
      </c>
      <c r="T286" s="15">
        <f t="shared" si="45"/>
        <v>235.03550000000001</v>
      </c>
      <c r="U286" s="13" t="str">
        <f t="shared" si="46"/>
        <v>Thu</v>
      </c>
      <c r="V286" s="13" t="str">
        <f t="shared" si="47"/>
        <v>Tue</v>
      </c>
    </row>
    <row r="287" spans="1:22" x14ac:dyDescent="0.25">
      <c r="A287" t="s">
        <v>347</v>
      </c>
      <c r="B287" t="s">
        <v>52</v>
      </c>
      <c r="C287" t="s">
        <v>58</v>
      </c>
      <c r="D287" t="s">
        <v>27</v>
      </c>
      <c r="F287" s="10">
        <v>44217</v>
      </c>
      <c r="G287" s="10">
        <v>44239</v>
      </c>
      <c r="H287" s="5">
        <v>1</v>
      </c>
      <c r="I287" s="11"/>
      <c r="J287" s="11"/>
      <c r="K287" s="12">
        <v>1.25</v>
      </c>
      <c r="L287" s="12">
        <v>93.6</v>
      </c>
      <c r="M287" t="s">
        <v>34</v>
      </c>
      <c r="N287" s="14">
        <f t="shared" si="40"/>
        <v>22</v>
      </c>
      <c r="O287" s="13" cm="1">
        <f t="array" ref="O287">INDEX(TechRate,MATCH(H287,TechNum,0))</f>
        <v>80</v>
      </c>
      <c r="P287" s="15">
        <f t="shared" si="41"/>
        <v>100</v>
      </c>
      <c r="Q287" s="15">
        <f t="shared" si="42"/>
        <v>100</v>
      </c>
      <c r="R287" s="15">
        <f t="shared" si="43"/>
        <v>93.6</v>
      </c>
      <c r="S287" s="15">
        <f t="shared" si="44"/>
        <v>193.6</v>
      </c>
      <c r="T287" s="15">
        <f t="shared" si="45"/>
        <v>193.6</v>
      </c>
      <c r="U287" s="13" t="str">
        <f t="shared" si="46"/>
        <v>Thu</v>
      </c>
      <c r="V287" s="13" t="str">
        <f t="shared" si="47"/>
        <v>Fri</v>
      </c>
    </row>
    <row r="288" spans="1:22" x14ac:dyDescent="0.25">
      <c r="A288" t="s">
        <v>348</v>
      </c>
      <c r="B288" t="s">
        <v>51</v>
      </c>
      <c r="C288" t="s">
        <v>22</v>
      </c>
      <c r="D288" t="s">
        <v>26</v>
      </c>
      <c r="F288" s="10">
        <v>44217</v>
      </c>
      <c r="G288" s="10">
        <v>44237</v>
      </c>
      <c r="H288" s="5">
        <v>1</v>
      </c>
      <c r="I288" s="11"/>
      <c r="J288" s="11"/>
      <c r="K288" s="12">
        <v>0.25</v>
      </c>
      <c r="L288" s="12">
        <v>21.33</v>
      </c>
      <c r="M288" t="s">
        <v>32</v>
      </c>
      <c r="N288" s="14">
        <f t="shared" si="40"/>
        <v>20</v>
      </c>
      <c r="O288" s="13" cm="1">
        <f t="array" ref="O288">INDEX(TechRate,MATCH(H288,TechNum,0))</f>
        <v>80</v>
      </c>
      <c r="P288" s="15">
        <f t="shared" si="41"/>
        <v>20</v>
      </c>
      <c r="Q288" s="15">
        <f t="shared" si="42"/>
        <v>20</v>
      </c>
      <c r="R288" s="15">
        <f t="shared" si="43"/>
        <v>21.33</v>
      </c>
      <c r="S288" s="15">
        <f t="shared" si="44"/>
        <v>41.33</v>
      </c>
      <c r="T288" s="15">
        <f t="shared" si="45"/>
        <v>41.33</v>
      </c>
      <c r="U288" s="13" t="str">
        <f t="shared" si="46"/>
        <v>Thu</v>
      </c>
      <c r="V288" s="13" t="str">
        <f t="shared" si="47"/>
        <v>Wed</v>
      </c>
    </row>
    <row r="289" spans="1:22" x14ac:dyDescent="0.25">
      <c r="A289" t="s">
        <v>349</v>
      </c>
      <c r="B289" t="s">
        <v>49</v>
      </c>
      <c r="C289" t="s">
        <v>24</v>
      </c>
      <c r="D289" t="s">
        <v>17</v>
      </c>
      <c r="F289" s="10">
        <v>44217</v>
      </c>
      <c r="G289" s="10">
        <v>44278</v>
      </c>
      <c r="H289" s="5">
        <v>1</v>
      </c>
      <c r="I289" s="11"/>
      <c r="J289" s="11"/>
      <c r="K289" s="12">
        <v>2.5</v>
      </c>
      <c r="L289" s="12">
        <v>357.11079999999998</v>
      </c>
      <c r="M289" t="s">
        <v>32</v>
      </c>
      <c r="N289" s="14">
        <f t="shared" si="40"/>
        <v>61</v>
      </c>
      <c r="O289" s="13" cm="1">
        <f t="array" ref="O289">INDEX(TechRate,MATCH(H289,TechNum,0))</f>
        <v>80</v>
      </c>
      <c r="P289" s="15">
        <f t="shared" si="41"/>
        <v>200</v>
      </c>
      <c r="Q289" s="15">
        <f t="shared" si="42"/>
        <v>200</v>
      </c>
      <c r="R289" s="15">
        <f t="shared" si="43"/>
        <v>357.11079999999998</v>
      </c>
      <c r="S289" s="15">
        <f t="shared" si="44"/>
        <v>557.11079999999993</v>
      </c>
      <c r="T289" s="15">
        <f t="shared" si="45"/>
        <v>557.11079999999993</v>
      </c>
      <c r="U289" s="13" t="str">
        <f t="shared" si="46"/>
        <v>Thu</v>
      </c>
      <c r="V289" s="13" t="str">
        <f t="shared" si="47"/>
        <v>Tue</v>
      </c>
    </row>
    <row r="290" spans="1:22" x14ac:dyDescent="0.25">
      <c r="A290" t="s">
        <v>350</v>
      </c>
      <c r="B290" t="s">
        <v>50</v>
      </c>
      <c r="C290" t="s">
        <v>24</v>
      </c>
      <c r="D290" t="s">
        <v>26</v>
      </c>
      <c r="F290" s="10">
        <v>44218</v>
      </c>
      <c r="G290" s="10">
        <v>44226</v>
      </c>
      <c r="H290" s="5">
        <v>1</v>
      </c>
      <c r="I290" s="11"/>
      <c r="J290" s="11"/>
      <c r="K290" s="12">
        <v>0.25</v>
      </c>
      <c r="L290" s="12">
        <v>120</v>
      </c>
      <c r="M290" t="s">
        <v>33</v>
      </c>
      <c r="N290" s="14">
        <f t="shared" si="40"/>
        <v>8</v>
      </c>
      <c r="O290" s="13" cm="1">
        <f t="array" ref="O290">INDEX(TechRate,MATCH(H290,TechNum,0))</f>
        <v>80</v>
      </c>
      <c r="P290" s="15">
        <f t="shared" si="41"/>
        <v>20</v>
      </c>
      <c r="Q290" s="15">
        <f t="shared" si="42"/>
        <v>20</v>
      </c>
      <c r="R290" s="15">
        <f t="shared" si="43"/>
        <v>120</v>
      </c>
      <c r="S290" s="15">
        <f t="shared" si="44"/>
        <v>140</v>
      </c>
      <c r="T290" s="15">
        <f t="shared" si="45"/>
        <v>140</v>
      </c>
      <c r="U290" s="13" t="str">
        <f t="shared" si="46"/>
        <v>Fri</v>
      </c>
      <c r="V290" s="13" t="str">
        <f t="shared" si="47"/>
        <v>Sat</v>
      </c>
    </row>
    <row r="291" spans="1:22" x14ac:dyDescent="0.25">
      <c r="A291" t="s">
        <v>351</v>
      </c>
      <c r="B291" t="s">
        <v>54</v>
      </c>
      <c r="C291" t="s">
        <v>24</v>
      </c>
      <c r="D291" t="s">
        <v>28</v>
      </c>
      <c r="F291" s="10">
        <v>44221</v>
      </c>
      <c r="G291" s="10">
        <v>44236</v>
      </c>
      <c r="H291" s="5">
        <v>1</v>
      </c>
      <c r="I291" s="11"/>
      <c r="J291" s="11"/>
      <c r="K291" s="12">
        <v>0.5</v>
      </c>
      <c r="L291" s="12">
        <v>52.350099999999998</v>
      </c>
      <c r="M291" t="s">
        <v>33</v>
      </c>
      <c r="N291" s="14">
        <f t="shared" si="40"/>
        <v>15</v>
      </c>
      <c r="O291" s="13" cm="1">
        <f t="array" ref="O291">INDEX(TechRate,MATCH(H291,TechNum,0))</f>
        <v>80</v>
      </c>
      <c r="P291" s="15">
        <f t="shared" si="41"/>
        <v>40</v>
      </c>
      <c r="Q291" s="15">
        <f t="shared" si="42"/>
        <v>40</v>
      </c>
      <c r="R291" s="15">
        <f t="shared" si="43"/>
        <v>52.350099999999998</v>
      </c>
      <c r="S291" s="15">
        <f t="shared" si="44"/>
        <v>92.350099999999998</v>
      </c>
      <c r="T291" s="15">
        <f t="shared" si="45"/>
        <v>92.350099999999998</v>
      </c>
      <c r="U291" s="13" t="str">
        <f t="shared" si="46"/>
        <v>Mon</v>
      </c>
      <c r="V291" s="13" t="str">
        <f t="shared" si="47"/>
        <v>Tue</v>
      </c>
    </row>
    <row r="292" spans="1:22" x14ac:dyDescent="0.25">
      <c r="A292" t="s">
        <v>352</v>
      </c>
      <c r="B292" t="s">
        <v>50</v>
      </c>
      <c r="C292" t="s">
        <v>59</v>
      </c>
      <c r="D292" t="s">
        <v>28</v>
      </c>
      <c r="F292" s="10">
        <v>44221</v>
      </c>
      <c r="G292" s="10">
        <v>44242</v>
      </c>
      <c r="H292" s="5">
        <v>1</v>
      </c>
      <c r="I292" s="11"/>
      <c r="J292" s="11"/>
      <c r="K292" s="12">
        <v>3.25</v>
      </c>
      <c r="L292" s="12">
        <v>511.875</v>
      </c>
      <c r="M292" t="s">
        <v>32</v>
      </c>
      <c r="N292" s="14">
        <f t="shared" si="40"/>
        <v>21</v>
      </c>
      <c r="O292" s="13" cm="1">
        <f t="array" ref="O292">INDEX(TechRate,MATCH(H292,TechNum,0))</f>
        <v>80</v>
      </c>
      <c r="P292" s="15">
        <f t="shared" si="41"/>
        <v>260</v>
      </c>
      <c r="Q292" s="15">
        <f t="shared" si="42"/>
        <v>260</v>
      </c>
      <c r="R292" s="15">
        <f t="shared" si="43"/>
        <v>511.875</v>
      </c>
      <c r="S292" s="15">
        <f t="shared" si="44"/>
        <v>771.875</v>
      </c>
      <c r="T292" s="15">
        <f t="shared" si="45"/>
        <v>771.875</v>
      </c>
      <c r="U292" s="13" t="str">
        <f t="shared" si="46"/>
        <v>Mon</v>
      </c>
      <c r="V292" s="13" t="str">
        <f t="shared" si="47"/>
        <v>Mon</v>
      </c>
    </row>
    <row r="293" spans="1:22" x14ac:dyDescent="0.25">
      <c r="A293" t="s">
        <v>353</v>
      </c>
      <c r="B293" t="s">
        <v>51</v>
      </c>
      <c r="C293" t="s">
        <v>22</v>
      </c>
      <c r="D293" t="s">
        <v>28</v>
      </c>
      <c r="F293" s="10">
        <v>44221</v>
      </c>
      <c r="G293" s="10">
        <v>44275</v>
      </c>
      <c r="H293" s="5">
        <v>2</v>
      </c>
      <c r="I293" s="11"/>
      <c r="J293" s="11"/>
      <c r="K293" s="12">
        <v>2</v>
      </c>
      <c r="L293" s="12">
        <v>368.87400000000002</v>
      </c>
      <c r="M293" t="s">
        <v>32</v>
      </c>
      <c r="N293" s="14">
        <f t="shared" si="40"/>
        <v>54</v>
      </c>
      <c r="O293" s="13" cm="1">
        <f t="array" ref="O293">INDEX(TechRate,MATCH(H293,TechNum,0))</f>
        <v>140</v>
      </c>
      <c r="P293" s="15">
        <f t="shared" si="41"/>
        <v>280</v>
      </c>
      <c r="Q293" s="15">
        <f t="shared" si="42"/>
        <v>280</v>
      </c>
      <c r="R293" s="15">
        <f t="shared" si="43"/>
        <v>368.87400000000002</v>
      </c>
      <c r="S293" s="15">
        <f t="shared" si="44"/>
        <v>648.87400000000002</v>
      </c>
      <c r="T293" s="15">
        <f t="shared" si="45"/>
        <v>648.87400000000002</v>
      </c>
      <c r="U293" s="13" t="str">
        <f t="shared" si="46"/>
        <v>Mon</v>
      </c>
      <c r="V293" s="13" t="str">
        <f t="shared" si="47"/>
        <v>Sat</v>
      </c>
    </row>
    <row r="294" spans="1:22" x14ac:dyDescent="0.25">
      <c r="A294" t="s">
        <v>354</v>
      </c>
      <c r="B294" t="s">
        <v>51</v>
      </c>
      <c r="C294" t="s">
        <v>22</v>
      </c>
      <c r="D294" t="s">
        <v>26</v>
      </c>
      <c r="F294" s="10">
        <v>44223</v>
      </c>
      <c r="G294" s="10">
        <v>44231</v>
      </c>
      <c r="H294" s="5">
        <v>1</v>
      </c>
      <c r="I294" s="11"/>
      <c r="J294" s="11"/>
      <c r="K294" s="12">
        <v>0.25</v>
      </c>
      <c r="L294" s="12">
        <v>120</v>
      </c>
      <c r="M294" t="s">
        <v>32</v>
      </c>
      <c r="N294" s="14">
        <f t="shared" si="40"/>
        <v>8</v>
      </c>
      <c r="O294" s="13" cm="1">
        <f t="array" ref="O294">INDEX(TechRate,MATCH(H294,TechNum,0))</f>
        <v>80</v>
      </c>
      <c r="P294" s="15">
        <f t="shared" si="41"/>
        <v>20</v>
      </c>
      <c r="Q294" s="15">
        <f t="shared" si="42"/>
        <v>20</v>
      </c>
      <c r="R294" s="15">
        <f t="shared" si="43"/>
        <v>120</v>
      </c>
      <c r="S294" s="15">
        <f t="shared" si="44"/>
        <v>140</v>
      </c>
      <c r="T294" s="15">
        <f t="shared" si="45"/>
        <v>140</v>
      </c>
      <c r="U294" s="13" t="str">
        <f t="shared" si="46"/>
        <v>Wed</v>
      </c>
      <c r="V294" s="13" t="str">
        <f t="shared" si="47"/>
        <v>Thu</v>
      </c>
    </row>
    <row r="295" spans="1:22" x14ac:dyDescent="0.25">
      <c r="A295" t="s">
        <v>355</v>
      </c>
      <c r="B295" t="s">
        <v>51</v>
      </c>
      <c r="C295" t="s">
        <v>22</v>
      </c>
      <c r="D295" t="s">
        <v>28</v>
      </c>
      <c r="E295" t="s">
        <v>18</v>
      </c>
      <c r="F295" s="10">
        <v>44223</v>
      </c>
      <c r="G295" s="10">
        <v>44249</v>
      </c>
      <c r="H295" s="5">
        <v>2</v>
      </c>
      <c r="I295" s="11"/>
      <c r="J295" s="11"/>
      <c r="K295" s="12">
        <v>0.5</v>
      </c>
      <c r="L295" s="12">
        <v>5.4720000000000004</v>
      </c>
      <c r="M295" t="s">
        <v>33</v>
      </c>
      <c r="N295" s="14">
        <f t="shared" si="40"/>
        <v>26</v>
      </c>
      <c r="O295" s="13" cm="1">
        <f t="array" ref="O295">INDEX(TechRate,MATCH(H295,TechNum,0))</f>
        <v>140</v>
      </c>
      <c r="P295" s="15">
        <f t="shared" si="41"/>
        <v>70</v>
      </c>
      <c r="Q295" s="15">
        <f t="shared" si="42"/>
        <v>70</v>
      </c>
      <c r="R295" s="15">
        <f t="shared" si="43"/>
        <v>5.4720000000000004</v>
      </c>
      <c r="S295" s="15">
        <f t="shared" si="44"/>
        <v>75.471999999999994</v>
      </c>
      <c r="T295" s="15">
        <f t="shared" si="45"/>
        <v>75.471999999999994</v>
      </c>
      <c r="U295" s="13" t="str">
        <f t="shared" si="46"/>
        <v>Wed</v>
      </c>
      <c r="V295" s="13" t="str">
        <f t="shared" si="47"/>
        <v>Mon</v>
      </c>
    </row>
    <row r="296" spans="1:22" x14ac:dyDescent="0.25">
      <c r="A296" t="s">
        <v>356</v>
      </c>
      <c r="B296" t="s">
        <v>54</v>
      </c>
      <c r="C296" t="s">
        <v>23</v>
      </c>
      <c r="D296" t="s">
        <v>27</v>
      </c>
      <c r="F296" s="10">
        <v>44224</v>
      </c>
      <c r="G296" s="10">
        <v>44235</v>
      </c>
      <c r="H296" s="5">
        <v>1</v>
      </c>
      <c r="I296" s="11"/>
      <c r="J296" s="11"/>
      <c r="K296" s="12">
        <v>1</v>
      </c>
      <c r="L296" s="12">
        <v>60</v>
      </c>
      <c r="M296" t="s">
        <v>33</v>
      </c>
      <c r="N296" s="14">
        <f t="shared" si="40"/>
        <v>11</v>
      </c>
      <c r="O296" s="13" cm="1">
        <f t="array" ref="O296">INDEX(TechRate,MATCH(H296,TechNum,0))</f>
        <v>80</v>
      </c>
      <c r="P296" s="15">
        <f t="shared" si="41"/>
        <v>80</v>
      </c>
      <c r="Q296" s="15">
        <f t="shared" si="42"/>
        <v>80</v>
      </c>
      <c r="R296" s="15">
        <f t="shared" si="43"/>
        <v>60</v>
      </c>
      <c r="S296" s="15">
        <f t="shared" si="44"/>
        <v>140</v>
      </c>
      <c r="T296" s="15">
        <f t="shared" si="45"/>
        <v>140</v>
      </c>
      <c r="U296" s="13" t="str">
        <f t="shared" si="46"/>
        <v>Thu</v>
      </c>
      <c r="V296" s="13" t="str">
        <f t="shared" si="47"/>
        <v>Mon</v>
      </c>
    </row>
    <row r="297" spans="1:22" x14ac:dyDescent="0.25">
      <c r="A297" t="s">
        <v>357</v>
      </c>
      <c r="B297" t="s">
        <v>50</v>
      </c>
      <c r="C297" t="s">
        <v>24</v>
      </c>
      <c r="D297" t="s">
        <v>28</v>
      </c>
      <c r="F297" s="10">
        <v>44224</v>
      </c>
      <c r="G297" s="10">
        <v>44237</v>
      </c>
      <c r="H297" s="5">
        <v>1</v>
      </c>
      <c r="I297" s="11"/>
      <c r="J297" s="11"/>
      <c r="K297" s="12">
        <v>0.75</v>
      </c>
      <c r="L297" s="12">
        <v>114.89449999999999</v>
      </c>
      <c r="M297" t="s">
        <v>34</v>
      </c>
      <c r="N297" s="14">
        <f t="shared" si="40"/>
        <v>13</v>
      </c>
      <c r="O297" s="13" cm="1">
        <f t="array" ref="O297">INDEX(TechRate,MATCH(H297,TechNum,0))</f>
        <v>80</v>
      </c>
      <c r="P297" s="15">
        <f t="shared" si="41"/>
        <v>60</v>
      </c>
      <c r="Q297" s="15">
        <f t="shared" si="42"/>
        <v>60</v>
      </c>
      <c r="R297" s="15">
        <f t="shared" si="43"/>
        <v>114.89449999999999</v>
      </c>
      <c r="S297" s="15">
        <f t="shared" si="44"/>
        <v>174.89449999999999</v>
      </c>
      <c r="T297" s="15">
        <f t="shared" si="45"/>
        <v>174.89449999999999</v>
      </c>
      <c r="U297" s="13" t="str">
        <f t="shared" si="46"/>
        <v>Thu</v>
      </c>
      <c r="V297" s="13" t="str">
        <f t="shared" si="47"/>
        <v>Wed</v>
      </c>
    </row>
    <row r="298" spans="1:22" x14ac:dyDescent="0.25">
      <c r="A298" t="s">
        <v>358</v>
      </c>
      <c r="B298" t="s">
        <v>51</v>
      </c>
      <c r="C298" t="s">
        <v>22</v>
      </c>
      <c r="D298" t="s">
        <v>27</v>
      </c>
      <c r="F298" s="10">
        <v>44224</v>
      </c>
      <c r="G298" s="10">
        <v>44245</v>
      </c>
      <c r="H298" s="5">
        <v>2</v>
      </c>
      <c r="I298" s="11"/>
      <c r="J298" s="11"/>
      <c r="K298" s="12">
        <v>0.25</v>
      </c>
      <c r="L298" s="12">
        <v>23.899000000000001</v>
      </c>
      <c r="M298" t="s">
        <v>33</v>
      </c>
      <c r="N298" s="14">
        <f t="shared" si="40"/>
        <v>21</v>
      </c>
      <c r="O298" s="13" cm="1">
        <f t="array" ref="O298">INDEX(TechRate,MATCH(H298,TechNum,0))</f>
        <v>140</v>
      </c>
      <c r="P298" s="15">
        <f t="shared" si="41"/>
        <v>35</v>
      </c>
      <c r="Q298" s="15">
        <f t="shared" si="42"/>
        <v>35</v>
      </c>
      <c r="R298" s="15">
        <f t="shared" si="43"/>
        <v>23.899000000000001</v>
      </c>
      <c r="S298" s="15">
        <f t="shared" si="44"/>
        <v>58.899000000000001</v>
      </c>
      <c r="T298" s="15">
        <f t="shared" si="45"/>
        <v>58.899000000000001</v>
      </c>
      <c r="U298" s="13" t="str">
        <f t="shared" si="46"/>
        <v>Thu</v>
      </c>
      <c r="V298" s="13" t="str">
        <f t="shared" si="47"/>
        <v>Thu</v>
      </c>
    </row>
    <row r="299" spans="1:22" x14ac:dyDescent="0.25">
      <c r="A299" t="s">
        <v>359</v>
      </c>
      <c r="B299" t="s">
        <v>52</v>
      </c>
      <c r="C299" t="s">
        <v>58</v>
      </c>
      <c r="D299" t="s">
        <v>27</v>
      </c>
      <c r="F299" s="10">
        <v>44224</v>
      </c>
      <c r="G299" s="10">
        <v>44245</v>
      </c>
      <c r="H299" s="5">
        <v>1</v>
      </c>
      <c r="I299" s="11"/>
      <c r="J299" s="11"/>
      <c r="K299" s="12">
        <v>0.25</v>
      </c>
      <c r="L299" s="12">
        <v>57.2</v>
      </c>
      <c r="M299" t="s">
        <v>34</v>
      </c>
      <c r="N299" s="14">
        <f t="shared" si="40"/>
        <v>21</v>
      </c>
      <c r="O299" s="13" cm="1">
        <f t="array" ref="O299">INDEX(TechRate,MATCH(H299,TechNum,0))</f>
        <v>80</v>
      </c>
      <c r="P299" s="15">
        <f t="shared" si="41"/>
        <v>20</v>
      </c>
      <c r="Q299" s="15">
        <f t="shared" si="42"/>
        <v>20</v>
      </c>
      <c r="R299" s="15">
        <f t="shared" si="43"/>
        <v>57.2</v>
      </c>
      <c r="S299" s="15">
        <f t="shared" si="44"/>
        <v>77.2</v>
      </c>
      <c r="T299" s="15">
        <f t="shared" si="45"/>
        <v>77.2</v>
      </c>
      <c r="U299" s="13" t="str">
        <f t="shared" si="46"/>
        <v>Thu</v>
      </c>
      <c r="V299" s="13" t="str">
        <f t="shared" si="47"/>
        <v>Thu</v>
      </c>
    </row>
    <row r="300" spans="1:22" x14ac:dyDescent="0.25">
      <c r="A300" t="s">
        <v>360</v>
      </c>
      <c r="B300" t="s">
        <v>50</v>
      </c>
      <c r="C300" t="s">
        <v>24</v>
      </c>
      <c r="D300" t="s">
        <v>28</v>
      </c>
      <c r="F300" s="10">
        <v>44224</v>
      </c>
      <c r="G300" s="10">
        <v>44258</v>
      </c>
      <c r="H300" s="5">
        <v>2</v>
      </c>
      <c r="I300" s="11"/>
      <c r="J300" s="11"/>
      <c r="K300" s="12">
        <v>8.5</v>
      </c>
      <c r="L300" s="12">
        <v>653.98500000000001</v>
      </c>
      <c r="M300" t="s">
        <v>32</v>
      </c>
      <c r="N300" s="14">
        <f t="shared" si="40"/>
        <v>34</v>
      </c>
      <c r="O300" s="13" cm="1">
        <f t="array" ref="O300">INDEX(TechRate,MATCH(H300,TechNum,0))</f>
        <v>140</v>
      </c>
      <c r="P300" s="15">
        <f t="shared" si="41"/>
        <v>1190</v>
      </c>
      <c r="Q300" s="15">
        <f t="shared" si="42"/>
        <v>1190</v>
      </c>
      <c r="R300" s="15">
        <f t="shared" si="43"/>
        <v>653.98500000000001</v>
      </c>
      <c r="S300" s="15">
        <f t="shared" si="44"/>
        <v>1843.9850000000001</v>
      </c>
      <c r="T300" s="15">
        <f t="shared" si="45"/>
        <v>1843.9850000000001</v>
      </c>
      <c r="U300" s="13" t="str">
        <f t="shared" si="46"/>
        <v>Thu</v>
      </c>
      <c r="V300" s="13" t="str">
        <f t="shared" si="47"/>
        <v>Wed</v>
      </c>
    </row>
    <row r="301" spans="1:22" x14ac:dyDescent="0.25">
      <c r="A301" t="s">
        <v>361</v>
      </c>
      <c r="B301" t="s">
        <v>52</v>
      </c>
      <c r="C301" t="s">
        <v>58</v>
      </c>
      <c r="D301" t="s">
        <v>27</v>
      </c>
      <c r="F301" s="10">
        <v>44224</v>
      </c>
      <c r="G301" s="10">
        <v>44271</v>
      </c>
      <c r="H301" s="5">
        <v>1</v>
      </c>
      <c r="I301" s="11"/>
      <c r="J301" s="11"/>
      <c r="K301" s="12">
        <v>0.5</v>
      </c>
      <c r="L301" s="12">
        <v>9.75</v>
      </c>
      <c r="M301" t="s">
        <v>32</v>
      </c>
      <c r="N301" s="14">
        <f t="shared" si="40"/>
        <v>47</v>
      </c>
      <c r="O301" s="13" cm="1">
        <f t="array" ref="O301">INDEX(TechRate,MATCH(H301,TechNum,0))</f>
        <v>80</v>
      </c>
      <c r="P301" s="15">
        <f t="shared" si="41"/>
        <v>40</v>
      </c>
      <c r="Q301" s="15">
        <f t="shared" si="42"/>
        <v>40</v>
      </c>
      <c r="R301" s="15">
        <f t="shared" si="43"/>
        <v>9.75</v>
      </c>
      <c r="S301" s="15">
        <f t="shared" si="44"/>
        <v>49.75</v>
      </c>
      <c r="T301" s="15">
        <f t="shared" si="45"/>
        <v>49.75</v>
      </c>
      <c r="U301" s="13" t="str">
        <f t="shared" si="46"/>
        <v>Thu</v>
      </c>
      <c r="V301" s="13" t="str">
        <f t="shared" si="47"/>
        <v>Tue</v>
      </c>
    </row>
    <row r="302" spans="1:22" x14ac:dyDescent="0.25">
      <c r="A302" t="s">
        <v>362</v>
      </c>
      <c r="B302" t="s">
        <v>51</v>
      </c>
      <c r="C302" t="s">
        <v>22</v>
      </c>
      <c r="D302" t="s">
        <v>28</v>
      </c>
      <c r="F302" s="10">
        <v>44226</v>
      </c>
      <c r="G302" s="10">
        <v>44229</v>
      </c>
      <c r="H302" s="5">
        <v>2</v>
      </c>
      <c r="I302" s="11"/>
      <c r="J302" s="11"/>
      <c r="K302" s="12">
        <v>0.5</v>
      </c>
      <c r="L302" s="12">
        <v>134</v>
      </c>
      <c r="M302" t="s">
        <v>32</v>
      </c>
      <c r="N302" s="14">
        <f t="shared" si="40"/>
        <v>3</v>
      </c>
      <c r="O302" s="13" cm="1">
        <f t="array" ref="O302">INDEX(TechRate,MATCH(H302,TechNum,0))</f>
        <v>140</v>
      </c>
      <c r="P302" s="15">
        <f t="shared" si="41"/>
        <v>70</v>
      </c>
      <c r="Q302" s="15">
        <f t="shared" si="42"/>
        <v>70</v>
      </c>
      <c r="R302" s="15">
        <f t="shared" si="43"/>
        <v>134</v>
      </c>
      <c r="S302" s="15">
        <f t="shared" si="44"/>
        <v>204</v>
      </c>
      <c r="T302" s="15">
        <f t="shared" si="45"/>
        <v>204</v>
      </c>
      <c r="U302" s="13" t="str">
        <f t="shared" si="46"/>
        <v>Sat</v>
      </c>
      <c r="V302" s="13" t="str">
        <f t="shared" si="47"/>
        <v>Tue</v>
      </c>
    </row>
    <row r="303" spans="1:22" x14ac:dyDescent="0.25">
      <c r="A303" t="s">
        <v>363</v>
      </c>
      <c r="B303" t="s">
        <v>51</v>
      </c>
      <c r="C303" t="s">
        <v>22</v>
      </c>
      <c r="D303" t="s">
        <v>27</v>
      </c>
      <c r="F303" s="10">
        <v>44228</v>
      </c>
      <c r="G303" s="10">
        <v>44237</v>
      </c>
      <c r="H303" s="5">
        <v>2</v>
      </c>
      <c r="I303" s="11"/>
      <c r="J303" s="11"/>
      <c r="K303" s="12">
        <v>0.25</v>
      </c>
      <c r="L303" s="12">
        <v>144</v>
      </c>
      <c r="M303" t="s">
        <v>32</v>
      </c>
      <c r="N303" s="14">
        <f t="shared" si="40"/>
        <v>9</v>
      </c>
      <c r="O303" s="13" cm="1">
        <f t="array" ref="O303">INDEX(TechRate,MATCH(H303,TechNum,0))</f>
        <v>140</v>
      </c>
      <c r="P303" s="15">
        <f t="shared" si="41"/>
        <v>35</v>
      </c>
      <c r="Q303" s="15">
        <f t="shared" si="42"/>
        <v>35</v>
      </c>
      <c r="R303" s="15">
        <f t="shared" si="43"/>
        <v>144</v>
      </c>
      <c r="S303" s="15">
        <f t="shared" si="44"/>
        <v>179</v>
      </c>
      <c r="T303" s="15">
        <f t="shared" si="45"/>
        <v>179</v>
      </c>
      <c r="U303" s="13" t="str">
        <f t="shared" si="46"/>
        <v>Mon</v>
      </c>
      <c r="V303" s="13" t="str">
        <f t="shared" si="47"/>
        <v>Wed</v>
      </c>
    </row>
    <row r="304" spans="1:22" x14ac:dyDescent="0.25">
      <c r="A304" t="s">
        <v>364</v>
      </c>
      <c r="B304" t="s">
        <v>50</v>
      </c>
      <c r="C304" t="s">
        <v>24</v>
      </c>
      <c r="D304" t="s">
        <v>27</v>
      </c>
      <c r="F304" s="10">
        <v>44228</v>
      </c>
      <c r="G304" s="10">
        <v>44237</v>
      </c>
      <c r="H304" s="5">
        <v>1</v>
      </c>
      <c r="I304" s="11"/>
      <c r="J304" s="11"/>
      <c r="K304" s="12">
        <v>0.5</v>
      </c>
      <c r="L304" s="12">
        <v>205.1859</v>
      </c>
      <c r="M304" t="s">
        <v>33</v>
      </c>
      <c r="N304" s="14">
        <f t="shared" si="40"/>
        <v>9</v>
      </c>
      <c r="O304" s="13" cm="1">
        <f t="array" ref="O304">INDEX(TechRate,MATCH(H304,TechNum,0))</f>
        <v>80</v>
      </c>
      <c r="P304" s="15">
        <f t="shared" si="41"/>
        <v>40</v>
      </c>
      <c r="Q304" s="15">
        <f t="shared" si="42"/>
        <v>40</v>
      </c>
      <c r="R304" s="15">
        <f t="shared" si="43"/>
        <v>205.1859</v>
      </c>
      <c r="S304" s="15">
        <f t="shared" si="44"/>
        <v>245.1859</v>
      </c>
      <c r="T304" s="15">
        <f t="shared" si="45"/>
        <v>245.1859</v>
      </c>
      <c r="U304" s="13" t="str">
        <f t="shared" si="46"/>
        <v>Mon</v>
      </c>
      <c r="V304" s="13" t="str">
        <f t="shared" si="47"/>
        <v>Wed</v>
      </c>
    </row>
    <row r="305" spans="1:22" x14ac:dyDescent="0.25">
      <c r="A305" t="s">
        <v>365</v>
      </c>
      <c r="B305" t="s">
        <v>53</v>
      </c>
      <c r="C305" t="s">
        <v>58</v>
      </c>
      <c r="D305" t="s">
        <v>28</v>
      </c>
      <c r="F305" s="10">
        <v>44228</v>
      </c>
      <c r="G305" s="10">
        <v>44252</v>
      </c>
      <c r="H305" s="5">
        <v>1</v>
      </c>
      <c r="I305" s="11"/>
      <c r="J305" s="11"/>
      <c r="K305" s="12">
        <v>0.5</v>
      </c>
      <c r="L305" s="12">
        <v>42.9</v>
      </c>
      <c r="M305" t="s">
        <v>32</v>
      </c>
      <c r="N305" s="14">
        <f t="shared" si="40"/>
        <v>24</v>
      </c>
      <c r="O305" s="13" cm="1">
        <f t="array" ref="O305">INDEX(TechRate,MATCH(H305,TechNum,0))</f>
        <v>80</v>
      </c>
      <c r="P305" s="15">
        <f t="shared" si="41"/>
        <v>40</v>
      </c>
      <c r="Q305" s="15">
        <f t="shared" si="42"/>
        <v>40</v>
      </c>
      <c r="R305" s="15">
        <f t="shared" si="43"/>
        <v>42.9</v>
      </c>
      <c r="S305" s="15">
        <f t="shared" si="44"/>
        <v>82.9</v>
      </c>
      <c r="T305" s="15">
        <f t="shared" si="45"/>
        <v>82.9</v>
      </c>
      <c r="U305" s="13" t="str">
        <f t="shared" si="46"/>
        <v>Mon</v>
      </c>
      <c r="V305" s="13" t="str">
        <f t="shared" si="47"/>
        <v>Thu</v>
      </c>
    </row>
    <row r="306" spans="1:22" x14ac:dyDescent="0.25">
      <c r="A306" t="s">
        <v>366</v>
      </c>
      <c r="B306" t="s">
        <v>55</v>
      </c>
      <c r="C306" t="s">
        <v>22</v>
      </c>
      <c r="D306" t="s">
        <v>28</v>
      </c>
      <c r="F306" s="10">
        <v>44228</v>
      </c>
      <c r="G306" s="10">
        <v>44258</v>
      </c>
      <c r="H306" s="5">
        <v>2</v>
      </c>
      <c r="I306" s="11"/>
      <c r="J306" s="11"/>
      <c r="K306" s="12">
        <v>1.5</v>
      </c>
      <c r="L306" s="12">
        <v>319.82150000000001</v>
      </c>
      <c r="M306" t="s">
        <v>32</v>
      </c>
      <c r="N306" s="14">
        <f t="shared" si="40"/>
        <v>30</v>
      </c>
      <c r="O306" s="13" cm="1">
        <f t="array" ref="O306">INDEX(TechRate,MATCH(H306,TechNum,0))</f>
        <v>140</v>
      </c>
      <c r="P306" s="15">
        <f t="shared" si="41"/>
        <v>210</v>
      </c>
      <c r="Q306" s="15">
        <f t="shared" si="42"/>
        <v>210</v>
      </c>
      <c r="R306" s="15">
        <f t="shared" si="43"/>
        <v>319.82150000000001</v>
      </c>
      <c r="S306" s="15">
        <f t="shared" si="44"/>
        <v>529.82150000000001</v>
      </c>
      <c r="T306" s="15">
        <f t="shared" si="45"/>
        <v>529.82150000000001</v>
      </c>
      <c r="U306" s="13" t="str">
        <f t="shared" si="46"/>
        <v>Mon</v>
      </c>
      <c r="V306" s="13" t="str">
        <f t="shared" si="47"/>
        <v>Wed</v>
      </c>
    </row>
    <row r="307" spans="1:22" x14ac:dyDescent="0.25">
      <c r="A307" t="s">
        <v>367</v>
      </c>
      <c r="B307" t="s">
        <v>56</v>
      </c>
      <c r="C307" t="s">
        <v>22</v>
      </c>
      <c r="D307" t="s">
        <v>27</v>
      </c>
      <c r="F307" s="10">
        <v>44228</v>
      </c>
      <c r="G307" s="10">
        <v>44266</v>
      </c>
      <c r="H307" s="5">
        <v>1</v>
      </c>
      <c r="I307" s="11"/>
      <c r="J307" s="11"/>
      <c r="K307" s="12">
        <v>0.25</v>
      </c>
      <c r="L307" s="12">
        <v>21.33</v>
      </c>
      <c r="M307" t="s">
        <v>32</v>
      </c>
      <c r="N307" s="14">
        <f t="shared" si="40"/>
        <v>38</v>
      </c>
      <c r="O307" s="13" cm="1">
        <f t="array" ref="O307">INDEX(TechRate,MATCH(H307,TechNum,0))</f>
        <v>80</v>
      </c>
      <c r="P307" s="15">
        <f t="shared" si="41"/>
        <v>20</v>
      </c>
      <c r="Q307" s="15">
        <f t="shared" si="42"/>
        <v>20</v>
      </c>
      <c r="R307" s="15">
        <f t="shared" si="43"/>
        <v>21.33</v>
      </c>
      <c r="S307" s="15">
        <f t="shared" si="44"/>
        <v>41.33</v>
      </c>
      <c r="T307" s="15">
        <f t="shared" si="45"/>
        <v>41.33</v>
      </c>
      <c r="U307" s="13" t="str">
        <f t="shared" si="46"/>
        <v>Mon</v>
      </c>
      <c r="V307" s="13" t="str">
        <f t="shared" si="47"/>
        <v>Thu</v>
      </c>
    </row>
    <row r="308" spans="1:22" x14ac:dyDescent="0.25">
      <c r="A308" t="s">
        <v>368</v>
      </c>
      <c r="B308" t="s">
        <v>51</v>
      </c>
      <c r="C308" t="s">
        <v>22</v>
      </c>
      <c r="D308" t="s">
        <v>27</v>
      </c>
      <c r="F308" s="10">
        <v>44229</v>
      </c>
      <c r="G308" s="10">
        <v>44229</v>
      </c>
      <c r="H308" s="5">
        <v>2</v>
      </c>
      <c r="I308" s="11"/>
      <c r="J308" s="11"/>
      <c r="K308" s="12">
        <v>0.5</v>
      </c>
      <c r="L308" s="12">
        <v>21.33</v>
      </c>
      <c r="M308" t="s">
        <v>32</v>
      </c>
      <c r="N308" s="14">
        <f t="shared" si="40"/>
        <v>0</v>
      </c>
      <c r="O308" s="13" cm="1">
        <f t="array" ref="O308">INDEX(TechRate,MATCH(H308,TechNum,0))</f>
        <v>140</v>
      </c>
      <c r="P308" s="15">
        <f t="shared" si="41"/>
        <v>70</v>
      </c>
      <c r="Q308" s="15">
        <f t="shared" si="42"/>
        <v>70</v>
      </c>
      <c r="R308" s="15">
        <f t="shared" si="43"/>
        <v>21.33</v>
      </c>
      <c r="S308" s="15">
        <f t="shared" si="44"/>
        <v>91.33</v>
      </c>
      <c r="T308" s="15">
        <f t="shared" si="45"/>
        <v>91.33</v>
      </c>
      <c r="U308" s="13" t="str">
        <f t="shared" si="46"/>
        <v>Tue</v>
      </c>
      <c r="V308" s="13" t="str">
        <f t="shared" si="47"/>
        <v>Tue</v>
      </c>
    </row>
    <row r="309" spans="1:22" x14ac:dyDescent="0.25">
      <c r="A309" t="s">
        <v>369</v>
      </c>
      <c r="B309" t="s">
        <v>55</v>
      </c>
      <c r="C309" t="s">
        <v>22</v>
      </c>
      <c r="D309" t="s">
        <v>28</v>
      </c>
      <c r="F309" s="10">
        <v>44229</v>
      </c>
      <c r="G309" s="10">
        <v>44236</v>
      </c>
      <c r="H309" s="5">
        <v>2</v>
      </c>
      <c r="I309" s="11"/>
      <c r="J309" s="11"/>
      <c r="K309" s="12">
        <v>0.5</v>
      </c>
      <c r="L309" s="12">
        <v>1231.2</v>
      </c>
      <c r="M309" t="s">
        <v>33</v>
      </c>
      <c r="N309" s="14">
        <f t="shared" si="40"/>
        <v>7</v>
      </c>
      <c r="O309" s="13" cm="1">
        <f t="array" ref="O309">INDEX(TechRate,MATCH(H309,TechNum,0))</f>
        <v>140</v>
      </c>
      <c r="P309" s="15">
        <f t="shared" si="41"/>
        <v>70</v>
      </c>
      <c r="Q309" s="15">
        <f t="shared" si="42"/>
        <v>70</v>
      </c>
      <c r="R309" s="15">
        <f t="shared" si="43"/>
        <v>1231.2</v>
      </c>
      <c r="S309" s="15">
        <f t="shared" si="44"/>
        <v>1301.2</v>
      </c>
      <c r="T309" s="15">
        <f t="shared" si="45"/>
        <v>1301.2</v>
      </c>
      <c r="U309" s="13" t="str">
        <f t="shared" si="46"/>
        <v>Tue</v>
      </c>
      <c r="V309" s="13" t="str">
        <f t="shared" si="47"/>
        <v>Tue</v>
      </c>
    </row>
    <row r="310" spans="1:22" x14ac:dyDescent="0.25">
      <c r="A310" t="s">
        <v>370</v>
      </c>
      <c r="B310" t="s">
        <v>51</v>
      </c>
      <c r="C310" t="s">
        <v>22</v>
      </c>
      <c r="D310" t="s">
        <v>28</v>
      </c>
      <c r="F310" s="10">
        <v>44229</v>
      </c>
      <c r="G310" s="10">
        <v>44244</v>
      </c>
      <c r="H310" s="5">
        <v>2</v>
      </c>
      <c r="I310" s="11"/>
      <c r="J310" s="11"/>
      <c r="K310" s="12">
        <v>0.5</v>
      </c>
      <c r="L310" s="12">
        <v>56.496899999999997</v>
      </c>
      <c r="M310" t="s">
        <v>33</v>
      </c>
      <c r="N310" s="14">
        <f t="shared" si="40"/>
        <v>15</v>
      </c>
      <c r="O310" s="13" cm="1">
        <f t="array" ref="O310">INDEX(TechRate,MATCH(H310,TechNum,0))</f>
        <v>140</v>
      </c>
      <c r="P310" s="15">
        <f t="shared" si="41"/>
        <v>70</v>
      </c>
      <c r="Q310" s="15">
        <f t="shared" si="42"/>
        <v>70</v>
      </c>
      <c r="R310" s="15">
        <f t="shared" si="43"/>
        <v>56.496899999999997</v>
      </c>
      <c r="S310" s="15">
        <f t="shared" si="44"/>
        <v>126.4969</v>
      </c>
      <c r="T310" s="15">
        <f t="shared" si="45"/>
        <v>126.4969</v>
      </c>
      <c r="U310" s="13" t="str">
        <f t="shared" si="46"/>
        <v>Tue</v>
      </c>
      <c r="V310" s="13" t="str">
        <f t="shared" si="47"/>
        <v>Wed</v>
      </c>
    </row>
    <row r="311" spans="1:22" x14ac:dyDescent="0.25">
      <c r="A311" t="s">
        <v>371</v>
      </c>
      <c r="B311" t="s">
        <v>51</v>
      </c>
      <c r="C311" t="s">
        <v>22</v>
      </c>
      <c r="D311" t="s">
        <v>28</v>
      </c>
      <c r="F311" s="10">
        <v>44229</v>
      </c>
      <c r="G311" s="10">
        <v>44245</v>
      </c>
      <c r="H311" s="5">
        <v>2</v>
      </c>
      <c r="I311" s="11"/>
      <c r="J311" s="11"/>
      <c r="K311" s="12">
        <v>0.5</v>
      </c>
      <c r="L311" s="12">
        <v>269.95400000000001</v>
      </c>
      <c r="M311" t="s">
        <v>32</v>
      </c>
      <c r="N311" s="14">
        <f t="shared" si="40"/>
        <v>16</v>
      </c>
      <c r="O311" s="13" cm="1">
        <f t="array" ref="O311">INDEX(TechRate,MATCH(H311,TechNum,0))</f>
        <v>140</v>
      </c>
      <c r="P311" s="15">
        <f t="shared" si="41"/>
        <v>70</v>
      </c>
      <c r="Q311" s="15">
        <f t="shared" si="42"/>
        <v>70</v>
      </c>
      <c r="R311" s="15">
        <f t="shared" si="43"/>
        <v>269.95400000000001</v>
      </c>
      <c r="S311" s="15">
        <f t="shared" si="44"/>
        <v>339.95400000000001</v>
      </c>
      <c r="T311" s="15">
        <f t="shared" si="45"/>
        <v>339.95400000000001</v>
      </c>
      <c r="U311" s="13" t="str">
        <f t="shared" si="46"/>
        <v>Tue</v>
      </c>
      <c r="V311" s="13" t="str">
        <f t="shared" si="47"/>
        <v>Thu</v>
      </c>
    </row>
    <row r="312" spans="1:22" x14ac:dyDescent="0.25">
      <c r="A312" t="s">
        <v>372</v>
      </c>
      <c r="B312" t="s">
        <v>55</v>
      </c>
      <c r="C312" t="s">
        <v>22</v>
      </c>
      <c r="D312" t="s">
        <v>28</v>
      </c>
      <c r="F312" s="10">
        <v>44229</v>
      </c>
      <c r="G312" s="10">
        <v>44258</v>
      </c>
      <c r="H312" s="5">
        <v>2</v>
      </c>
      <c r="I312" s="11"/>
      <c r="J312" s="11"/>
      <c r="K312" s="12">
        <v>0.5</v>
      </c>
      <c r="L312" s="12">
        <v>83.231700000000004</v>
      </c>
      <c r="M312" t="s">
        <v>32</v>
      </c>
      <c r="N312" s="14">
        <f t="shared" si="40"/>
        <v>29</v>
      </c>
      <c r="O312" s="13" cm="1">
        <f t="array" ref="O312">INDEX(TechRate,MATCH(H312,TechNum,0))</f>
        <v>140</v>
      </c>
      <c r="P312" s="15">
        <f t="shared" si="41"/>
        <v>70</v>
      </c>
      <c r="Q312" s="15">
        <f t="shared" si="42"/>
        <v>70</v>
      </c>
      <c r="R312" s="15">
        <f t="shared" si="43"/>
        <v>83.231700000000004</v>
      </c>
      <c r="S312" s="15">
        <f t="shared" si="44"/>
        <v>153.23169999999999</v>
      </c>
      <c r="T312" s="15">
        <f t="shared" si="45"/>
        <v>153.23169999999999</v>
      </c>
      <c r="U312" s="13" t="str">
        <f t="shared" si="46"/>
        <v>Tue</v>
      </c>
      <c r="V312" s="13" t="str">
        <f t="shared" si="47"/>
        <v>Wed</v>
      </c>
    </row>
    <row r="313" spans="1:22" x14ac:dyDescent="0.25">
      <c r="A313" t="s">
        <v>373</v>
      </c>
      <c r="B313" t="s">
        <v>54</v>
      </c>
      <c r="C313" t="s">
        <v>24</v>
      </c>
      <c r="D313" t="s">
        <v>26</v>
      </c>
      <c r="F313" s="10">
        <v>44229</v>
      </c>
      <c r="G313" s="10">
        <v>44273</v>
      </c>
      <c r="H313" s="5">
        <v>1</v>
      </c>
      <c r="I313" s="11"/>
      <c r="J313" s="11"/>
      <c r="K313" s="12">
        <v>0.25</v>
      </c>
      <c r="L313" s="12">
        <v>88.624799999999993</v>
      </c>
      <c r="M313" t="s">
        <v>32</v>
      </c>
      <c r="N313" s="14">
        <f t="shared" si="40"/>
        <v>44</v>
      </c>
      <c r="O313" s="13" cm="1">
        <f t="array" ref="O313">INDEX(TechRate,MATCH(H313,TechNum,0))</f>
        <v>80</v>
      </c>
      <c r="P313" s="15">
        <f t="shared" si="41"/>
        <v>20</v>
      </c>
      <c r="Q313" s="15">
        <f t="shared" si="42"/>
        <v>20</v>
      </c>
      <c r="R313" s="15">
        <f t="shared" si="43"/>
        <v>88.624799999999993</v>
      </c>
      <c r="S313" s="15">
        <f t="shared" si="44"/>
        <v>108.62479999999999</v>
      </c>
      <c r="T313" s="15">
        <f t="shared" si="45"/>
        <v>108.62479999999999</v>
      </c>
      <c r="U313" s="13" t="str">
        <f t="shared" si="46"/>
        <v>Tue</v>
      </c>
      <c r="V313" s="13" t="str">
        <f t="shared" si="47"/>
        <v>Thu</v>
      </c>
    </row>
    <row r="314" spans="1:22" x14ac:dyDescent="0.25">
      <c r="A314" t="s">
        <v>374</v>
      </c>
      <c r="B314" t="s">
        <v>53</v>
      </c>
      <c r="C314" t="s">
        <v>23</v>
      </c>
      <c r="D314" t="s">
        <v>26</v>
      </c>
      <c r="F314" s="10">
        <v>44229</v>
      </c>
      <c r="G314" s="10">
        <v>44341</v>
      </c>
      <c r="H314" s="5">
        <v>1</v>
      </c>
      <c r="I314" s="11"/>
      <c r="J314" s="11"/>
      <c r="K314" s="12">
        <v>0.25</v>
      </c>
      <c r="L314" s="12">
        <v>40</v>
      </c>
      <c r="M314" t="s">
        <v>34</v>
      </c>
      <c r="N314" s="14">
        <f t="shared" si="40"/>
        <v>112</v>
      </c>
      <c r="O314" s="13" cm="1">
        <f t="array" ref="O314">INDEX(TechRate,MATCH(H314,TechNum,0))</f>
        <v>80</v>
      </c>
      <c r="P314" s="15">
        <f t="shared" si="41"/>
        <v>20</v>
      </c>
      <c r="Q314" s="15">
        <f t="shared" si="42"/>
        <v>20</v>
      </c>
      <c r="R314" s="15">
        <f t="shared" si="43"/>
        <v>40</v>
      </c>
      <c r="S314" s="15">
        <f t="shared" si="44"/>
        <v>60</v>
      </c>
      <c r="T314" s="15">
        <f t="shared" si="45"/>
        <v>60</v>
      </c>
      <c r="U314" s="13" t="str">
        <f t="shared" si="46"/>
        <v>Tue</v>
      </c>
      <c r="V314" s="13" t="str">
        <f t="shared" si="47"/>
        <v>Tue</v>
      </c>
    </row>
    <row r="315" spans="1:22" x14ac:dyDescent="0.25">
      <c r="A315" t="s">
        <v>375</v>
      </c>
      <c r="B315" t="s">
        <v>52</v>
      </c>
      <c r="C315" t="s">
        <v>58</v>
      </c>
      <c r="D315" t="s">
        <v>27</v>
      </c>
      <c r="F315" s="10">
        <v>44231</v>
      </c>
      <c r="G315" s="10">
        <v>44242</v>
      </c>
      <c r="H315" s="5">
        <v>1</v>
      </c>
      <c r="I315" s="11"/>
      <c r="J315" s="11"/>
      <c r="K315" s="12">
        <v>1.5</v>
      </c>
      <c r="L315" s="12">
        <v>33.475000000000001</v>
      </c>
      <c r="M315" t="s">
        <v>34</v>
      </c>
      <c r="N315" s="14">
        <f t="shared" si="40"/>
        <v>11</v>
      </c>
      <c r="O315" s="13" cm="1">
        <f t="array" ref="O315">INDEX(TechRate,MATCH(H315,TechNum,0))</f>
        <v>80</v>
      </c>
      <c r="P315" s="15">
        <f t="shared" si="41"/>
        <v>120</v>
      </c>
      <c r="Q315" s="15">
        <f t="shared" si="42"/>
        <v>120</v>
      </c>
      <c r="R315" s="15">
        <f t="shared" si="43"/>
        <v>33.475000000000001</v>
      </c>
      <c r="S315" s="15">
        <f t="shared" si="44"/>
        <v>153.47499999999999</v>
      </c>
      <c r="T315" s="15">
        <f t="shared" si="45"/>
        <v>153.47499999999999</v>
      </c>
      <c r="U315" s="13" t="str">
        <f t="shared" si="46"/>
        <v>Thu</v>
      </c>
      <c r="V315" s="13" t="str">
        <f t="shared" si="47"/>
        <v>Mon</v>
      </c>
    </row>
    <row r="316" spans="1:22" x14ac:dyDescent="0.25">
      <c r="A316" t="s">
        <v>376</v>
      </c>
      <c r="B316" t="s">
        <v>53</v>
      </c>
      <c r="C316" t="s">
        <v>24</v>
      </c>
      <c r="D316" t="s">
        <v>27</v>
      </c>
      <c r="F316" s="10">
        <v>44231</v>
      </c>
      <c r="G316" s="10">
        <v>44247</v>
      </c>
      <c r="H316" s="5">
        <v>2</v>
      </c>
      <c r="I316" s="11"/>
      <c r="J316" s="11"/>
      <c r="K316" s="12">
        <v>0.25</v>
      </c>
      <c r="L316" s="12">
        <v>33.8611</v>
      </c>
      <c r="M316" t="s">
        <v>32</v>
      </c>
      <c r="N316" s="14">
        <f t="shared" si="40"/>
        <v>16</v>
      </c>
      <c r="O316" s="13" cm="1">
        <f t="array" ref="O316">INDEX(TechRate,MATCH(H316,TechNum,0))</f>
        <v>140</v>
      </c>
      <c r="P316" s="15">
        <f t="shared" si="41"/>
        <v>35</v>
      </c>
      <c r="Q316" s="15">
        <f t="shared" si="42"/>
        <v>35</v>
      </c>
      <c r="R316" s="15">
        <f t="shared" si="43"/>
        <v>33.8611</v>
      </c>
      <c r="S316" s="15">
        <f t="shared" si="44"/>
        <v>68.861099999999993</v>
      </c>
      <c r="T316" s="15">
        <f t="shared" si="45"/>
        <v>68.861099999999993</v>
      </c>
      <c r="U316" s="13" t="str">
        <f t="shared" si="46"/>
        <v>Thu</v>
      </c>
      <c r="V316" s="13" t="str">
        <f t="shared" si="47"/>
        <v>Sat</v>
      </c>
    </row>
    <row r="317" spans="1:22" x14ac:dyDescent="0.25">
      <c r="A317" t="s">
        <v>377</v>
      </c>
      <c r="B317" t="s">
        <v>52</v>
      </c>
      <c r="C317" t="s">
        <v>58</v>
      </c>
      <c r="D317" t="s">
        <v>26</v>
      </c>
      <c r="F317" s="10">
        <v>44231</v>
      </c>
      <c r="G317" s="10">
        <v>44250</v>
      </c>
      <c r="H317" s="5">
        <v>1</v>
      </c>
      <c r="I317" s="11"/>
      <c r="J317" s="11"/>
      <c r="K317" s="12">
        <v>0.25</v>
      </c>
      <c r="L317" s="12">
        <v>33.957900000000002</v>
      </c>
      <c r="M317" t="s">
        <v>32</v>
      </c>
      <c r="N317" s="14">
        <f t="shared" si="40"/>
        <v>19</v>
      </c>
      <c r="O317" s="13" cm="1">
        <f t="array" ref="O317">INDEX(TechRate,MATCH(H317,TechNum,0))</f>
        <v>80</v>
      </c>
      <c r="P317" s="15">
        <f t="shared" si="41"/>
        <v>20</v>
      </c>
      <c r="Q317" s="15">
        <f t="shared" si="42"/>
        <v>20</v>
      </c>
      <c r="R317" s="15">
        <f t="shared" si="43"/>
        <v>33.957900000000002</v>
      </c>
      <c r="S317" s="15">
        <f t="shared" si="44"/>
        <v>53.957900000000002</v>
      </c>
      <c r="T317" s="15">
        <f t="shared" si="45"/>
        <v>53.957900000000002</v>
      </c>
      <c r="U317" s="13" t="str">
        <f t="shared" si="46"/>
        <v>Thu</v>
      </c>
      <c r="V317" s="13" t="str">
        <f t="shared" si="47"/>
        <v>Tue</v>
      </c>
    </row>
    <row r="318" spans="1:22" x14ac:dyDescent="0.25">
      <c r="A318" t="s">
        <v>378</v>
      </c>
      <c r="B318" t="s">
        <v>53</v>
      </c>
      <c r="C318" t="s">
        <v>23</v>
      </c>
      <c r="D318" t="s">
        <v>27</v>
      </c>
      <c r="F318" s="10">
        <v>44231</v>
      </c>
      <c r="G318" s="10">
        <v>44260</v>
      </c>
      <c r="H318" s="5">
        <v>1</v>
      </c>
      <c r="I318" s="11"/>
      <c r="J318" s="11"/>
      <c r="K318" s="12">
        <v>0.5</v>
      </c>
      <c r="L318" s="12">
        <v>36.890099999999997</v>
      </c>
      <c r="M318" t="s">
        <v>33</v>
      </c>
      <c r="N318" s="14">
        <f t="shared" si="40"/>
        <v>29</v>
      </c>
      <c r="O318" s="13" cm="1">
        <f t="array" ref="O318">INDEX(TechRate,MATCH(H318,TechNum,0))</f>
        <v>80</v>
      </c>
      <c r="P318" s="15">
        <f t="shared" si="41"/>
        <v>40</v>
      </c>
      <c r="Q318" s="15">
        <f t="shared" si="42"/>
        <v>40</v>
      </c>
      <c r="R318" s="15">
        <f t="shared" si="43"/>
        <v>36.890099999999997</v>
      </c>
      <c r="S318" s="15">
        <f t="shared" si="44"/>
        <v>76.89009999999999</v>
      </c>
      <c r="T318" s="15">
        <f t="shared" si="45"/>
        <v>76.89009999999999</v>
      </c>
      <c r="U318" s="13" t="str">
        <f t="shared" si="46"/>
        <v>Thu</v>
      </c>
      <c r="V318" s="13" t="str">
        <f t="shared" si="47"/>
        <v>Fri</v>
      </c>
    </row>
    <row r="319" spans="1:22" x14ac:dyDescent="0.25">
      <c r="A319" t="s">
        <v>379</v>
      </c>
      <c r="B319" t="s">
        <v>54</v>
      </c>
      <c r="C319" t="s">
        <v>23</v>
      </c>
      <c r="D319" t="s">
        <v>27</v>
      </c>
      <c r="F319" s="10">
        <v>44231</v>
      </c>
      <c r="G319" s="10">
        <v>44264</v>
      </c>
      <c r="H319" s="5">
        <v>1</v>
      </c>
      <c r="I319" s="11"/>
      <c r="J319" s="11"/>
      <c r="K319" s="12">
        <v>0.5</v>
      </c>
      <c r="L319" s="12">
        <v>25.339500000000001</v>
      </c>
      <c r="M319" t="s">
        <v>33</v>
      </c>
      <c r="N319" s="14">
        <f t="shared" si="40"/>
        <v>33</v>
      </c>
      <c r="O319" s="13" cm="1">
        <f t="array" ref="O319">INDEX(TechRate,MATCH(H319,TechNum,0))</f>
        <v>80</v>
      </c>
      <c r="P319" s="15">
        <f t="shared" si="41"/>
        <v>40</v>
      </c>
      <c r="Q319" s="15">
        <f t="shared" si="42"/>
        <v>40</v>
      </c>
      <c r="R319" s="15">
        <f t="shared" si="43"/>
        <v>25.339500000000001</v>
      </c>
      <c r="S319" s="15">
        <f t="shared" si="44"/>
        <v>65.339500000000001</v>
      </c>
      <c r="T319" s="15">
        <f t="shared" si="45"/>
        <v>65.339500000000001</v>
      </c>
      <c r="U319" s="13" t="str">
        <f t="shared" si="46"/>
        <v>Thu</v>
      </c>
      <c r="V319" s="13" t="str">
        <f t="shared" si="47"/>
        <v>Tue</v>
      </c>
    </row>
    <row r="320" spans="1:22" x14ac:dyDescent="0.25">
      <c r="A320" t="s">
        <v>380</v>
      </c>
      <c r="B320" t="s">
        <v>56</v>
      </c>
      <c r="C320" t="s">
        <v>22</v>
      </c>
      <c r="D320" t="s">
        <v>26</v>
      </c>
      <c r="F320" s="10">
        <v>44231</v>
      </c>
      <c r="G320" s="10">
        <v>44270</v>
      </c>
      <c r="H320" s="5">
        <v>1</v>
      </c>
      <c r="I320" s="11"/>
      <c r="J320" s="11"/>
      <c r="K320" s="12">
        <v>0.25</v>
      </c>
      <c r="L320" s="12">
        <v>30</v>
      </c>
      <c r="M320" t="s">
        <v>32</v>
      </c>
      <c r="N320" s="14">
        <f t="shared" si="40"/>
        <v>39</v>
      </c>
      <c r="O320" s="13" cm="1">
        <f t="array" ref="O320">INDEX(TechRate,MATCH(H320,TechNum,0))</f>
        <v>80</v>
      </c>
      <c r="P320" s="15">
        <f t="shared" si="41"/>
        <v>20</v>
      </c>
      <c r="Q320" s="15">
        <f t="shared" si="42"/>
        <v>20</v>
      </c>
      <c r="R320" s="15">
        <f t="shared" si="43"/>
        <v>30</v>
      </c>
      <c r="S320" s="15">
        <f t="shared" si="44"/>
        <v>50</v>
      </c>
      <c r="T320" s="15">
        <f t="shared" si="45"/>
        <v>50</v>
      </c>
      <c r="U320" s="13" t="str">
        <f t="shared" si="46"/>
        <v>Thu</v>
      </c>
      <c r="V320" s="13" t="str">
        <f t="shared" si="47"/>
        <v>Mon</v>
      </c>
    </row>
    <row r="321" spans="1:22" x14ac:dyDescent="0.25">
      <c r="A321" t="s">
        <v>381</v>
      </c>
      <c r="B321" t="s">
        <v>54</v>
      </c>
      <c r="C321" t="s">
        <v>24</v>
      </c>
      <c r="D321" t="s">
        <v>27</v>
      </c>
      <c r="E321" t="s">
        <v>18</v>
      </c>
      <c r="F321" s="10">
        <v>44232</v>
      </c>
      <c r="G321" s="10">
        <v>44268</v>
      </c>
      <c r="H321" s="5">
        <v>1</v>
      </c>
      <c r="I321" s="11"/>
      <c r="J321" s="11"/>
      <c r="K321" s="12">
        <v>0.5</v>
      </c>
      <c r="L321" s="12">
        <v>31.807600000000001</v>
      </c>
      <c r="M321" t="s">
        <v>32</v>
      </c>
      <c r="N321" s="14">
        <f t="shared" si="40"/>
        <v>36</v>
      </c>
      <c r="O321" s="13" cm="1">
        <f t="array" ref="O321">INDEX(TechRate,MATCH(H321,TechNum,0))</f>
        <v>80</v>
      </c>
      <c r="P321" s="15">
        <f t="shared" si="41"/>
        <v>40</v>
      </c>
      <c r="Q321" s="15">
        <f t="shared" si="42"/>
        <v>40</v>
      </c>
      <c r="R321" s="15">
        <f t="shared" si="43"/>
        <v>31.807600000000001</v>
      </c>
      <c r="S321" s="15">
        <f t="shared" si="44"/>
        <v>71.807600000000008</v>
      </c>
      <c r="T321" s="15">
        <f t="shared" si="45"/>
        <v>71.807600000000008</v>
      </c>
      <c r="U321" s="13" t="str">
        <f t="shared" si="46"/>
        <v>Fri</v>
      </c>
      <c r="V321" s="13" t="str">
        <f t="shared" si="47"/>
        <v>Sat</v>
      </c>
    </row>
    <row r="322" spans="1:22" x14ac:dyDescent="0.25">
      <c r="A322" t="s">
        <v>382</v>
      </c>
      <c r="B322" t="s">
        <v>50</v>
      </c>
      <c r="C322" t="s">
        <v>23</v>
      </c>
      <c r="D322" t="s">
        <v>28</v>
      </c>
      <c r="E322" t="s">
        <v>18</v>
      </c>
      <c r="F322" s="10">
        <v>44232</v>
      </c>
      <c r="G322" s="10">
        <v>44377</v>
      </c>
      <c r="H322" s="5">
        <v>1</v>
      </c>
      <c r="I322" s="11"/>
      <c r="J322" s="11"/>
      <c r="K322" s="12">
        <v>0.5</v>
      </c>
      <c r="L322" s="12">
        <v>61.17</v>
      </c>
      <c r="M322" t="s">
        <v>34</v>
      </c>
      <c r="N322" s="14">
        <f t="shared" si="40"/>
        <v>145</v>
      </c>
      <c r="O322" s="13" cm="1">
        <f t="array" ref="O322">INDEX(TechRate,MATCH(H322,TechNum,0))</f>
        <v>80</v>
      </c>
      <c r="P322" s="15">
        <f t="shared" si="41"/>
        <v>40</v>
      </c>
      <c r="Q322" s="15">
        <f t="shared" si="42"/>
        <v>40</v>
      </c>
      <c r="R322" s="15">
        <f t="shared" si="43"/>
        <v>61.17</v>
      </c>
      <c r="S322" s="15">
        <f t="shared" si="44"/>
        <v>101.17</v>
      </c>
      <c r="T322" s="15">
        <f t="shared" si="45"/>
        <v>101.17</v>
      </c>
      <c r="U322" s="13" t="str">
        <f t="shared" si="46"/>
        <v>Fri</v>
      </c>
      <c r="V322" s="13" t="str">
        <f t="shared" si="47"/>
        <v>Wed</v>
      </c>
    </row>
    <row r="323" spans="1:22" x14ac:dyDescent="0.25">
      <c r="A323" t="s">
        <v>383</v>
      </c>
      <c r="B323" t="s">
        <v>53</v>
      </c>
      <c r="C323" t="s">
        <v>23</v>
      </c>
      <c r="D323" t="s">
        <v>27</v>
      </c>
      <c r="F323" s="10">
        <v>44233</v>
      </c>
      <c r="G323" s="10">
        <v>44278</v>
      </c>
      <c r="H323" s="5">
        <v>1</v>
      </c>
      <c r="I323" s="11"/>
      <c r="J323" s="11"/>
      <c r="K323" s="12">
        <v>0.5</v>
      </c>
      <c r="L323" s="12">
        <v>15.542999999999999</v>
      </c>
      <c r="M323" t="s">
        <v>34</v>
      </c>
      <c r="N323" s="14">
        <f t="shared" si="40"/>
        <v>45</v>
      </c>
      <c r="O323" s="13" cm="1">
        <f t="array" ref="O323">INDEX(TechRate,MATCH(H323,TechNum,0))</f>
        <v>80</v>
      </c>
      <c r="P323" s="15">
        <f t="shared" si="41"/>
        <v>40</v>
      </c>
      <c r="Q323" s="15">
        <f t="shared" si="42"/>
        <v>40</v>
      </c>
      <c r="R323" s="15">
        <f t="shared" si="43"/>
        <v>15.542999999999999</v>
      </c>
      <c r="S323" s="15">
        <f t="shared" si="44"/>
        <v>55.542999999999999</v>
      </c>
      <c r="T323" s="15">
        <f t="shared" si="45"/>
        <v>55.542999999999999</v>
      </c>
      <c r="U323" s="13" t="str">
        <f t="shared" si="46"/>
        <v>Sat</v>
      </c>
      <c r="V323" s="13" t="str">
        <f t="shared" si="47"/>
        <v>Tue</v>
      </c>
    </row>
    <row r="324" spans="1:22" x14ac:dyDescent="0.25">
      <c r="A324" t="s">
        <v>384</v>
      </c>
      <c r="B324" t="s">
        <v>53</v>
      </c>
      <c r="C324" t="s">
        <v>23</v>
      </c>
      <c r="D324" t="s">
        <v>26</v>
      </c>
      <c r="F324" s="10">
        <v>44233</v>
      </c>
      <c r="G324" s="10">
        <v>44286</v>
      </c>
      <c r="H324" s="5">
        <v>1</v>
      </c>
      <c r="I324" s="11"/>
      <c r="J324" s="11"/>
      <c r="K324" s="12">
        <v>0.25</v>
      </c>
      <c r="L324" s="12">
        <v>72.350099999999998</v>
      </c>
      <c r="M324" t="s">
        <v>32</v>
      </c>
      <c r="N324" s="14">
        <f t="shared" si="40"/>
        <v>53</v>
      </c>
      <c r="O324" s="13" cm="1">
        <f t="array" ref="O324">INDEX(TechRate,MATCH(H324,TechNum,0))</f>
        <v>80</v>
      </c>
      <c r="P324" s="15">
        <f t="shared" si="41"/>
        <v>20</v>
      </c>
      <c r="Q324" s="15">
        <f t="shared" si="42"/>
        <v>20</v>
      </c>
      <c r="R324" s="15">
        <f t="shared" si="43"/>
        <v>72.350099999999998</v>
      </c>
      <c r="S324" s="15">
        <f t="shared" si="44"/>
        <v>92.350099999999998</v>
      </c>
      <c r="T324" s="15">
        <f t="shared" si="45"/>
        <v>92.350099999999998</v>
      </c>
      <c r="U324" s="13" t="str">
        <f t="shared" si="46"/>
        <v>Sat</v>
      </c>
      <c r="V324" s="13" t="str">
        <f t="shared" si="47"/>
        <v>Wed</v>
      </c>
    </row>
    <row r="325" spans="1:22" x14ac:dyDescent="0.25">
      <c r="A325" t="s">
        <v>385</v>
      </c>
      <c r="B325" t="s">
        <v>51</v>
      </c>
      <c r="C325" t="s">
        <v>22</v>
      </c>
      <c r="D325" t="s">
        <v>26</v>
      </c>
      <c r="E325" t="s">
        <v>18</v>
      </c>
      <c r="F325" s="10">
        <v>44235</v>
      </c>
      <c r="G325" s="10">
        <v>44246</v>
      </c>
      <c r="H325" s="5">
        <v>1</v>
      </c>
      <c r="I325" s="11"/>
      <c r="J325" s="11"/>
      <c r="K325" s="12">
        <v>0.25</v>
      </c>
      <c r="L325" s="12">
        <v>96.714699999999993</v>
      </c>
      <c r="M325" t="s">
        <v>32</v>
      </c>
      <c r="N325" s="14">
        <f t="shared" si="40"/>
        <v>11</v>
      </c>
      <c r="O325" s="13" cm="1">
        <f t="array" ref="O325">INDEX(TechRate,MATCH(H325,TechNum,0))</f>
        <v>80</v>
      </c>
      <c r="P325" s="15">
        <f t="shared" si="41"/>
        <v>20</v>
      </c>
      <c r="Q325" s="15">
        <f t="shared" si="42"/>
        <v>20</v>
      </c>
      <c r="R325" s="15">
        <f t="shared" si="43"/>
        <v>96.714699999999993</v>
      </c>
      <c r="S325" s="15">
        <f t="shared" si="44"/>
        <v>116.71469999999999</v>
      </c>
      <c r="T325" s="15">
        <f t="shared" si="45"/>
        <v>116.71469999999999</v>
      </c>
      <c r="U325" s="13" t="str">
        <f t="shared" si="46"/>
        <v>Mon</v>
      </c>
      <c r="V325" s="13" t="str">
        <f t="shared" si="47"/>
        <v>Fri</v>
      </c>
    </row>
    <row r="326" spans="1:22" x14ac:dyDescent="0.25">
      <c r="A326" t="s">
        <v>386</v>
      </c>
      <c r="B326" t="s">
        <v>50</v>
      </c>
      <c r="C326" t="s">
        <v>59</v>
      </c>
      <c r="D326" t="s">
        <v>28</v>
      </c>
      <c r="F326" s="10">
        <v>44235</v>
      </c>
      <c r="G326" s="10">
        <v>44243</v>
      </c>
      <c r="H326" s="5">
        <v>1</v>
      </c>
      <c r="I326" s="11"/>
      <c r="J326" s="11"/>
      <c r="K326" s="12">
        <v>0.5</v>
      </c>
      <c r="L326" s="12">
        <v>207.89859999999999</v>
      </c>
      <c r="M326" t="s">
        <v>33</v>
      </c>
      <c r="N326" s="14">
        <f t="shared" si="40"/>
        <v>8</v>
      </c>
      <c r="O326" s="13" cm="1">
        <f t="array" ref="O326">INDEX(TechRate,MATCH(H326,TechNum,0))</f>
        <v>80</v>
      </c>
      <c r="P326" s="15">
        <f t="shared" si="41"/>
        <v>40</v>
      </c>
      <c r="Q326" s="15">
        <f t="shared" si="42"/>
        <v>40</v>
      </c>
      <c r="R326" s="15">
        <f t="shared" si="43"/>
        <v>207.89859999999999</v>
      </c>
      <c r="S326" s="15">
        <f t="shared" si="44"/>
        <v>247.89859999999999</v>
      </c>
      <c r="T326" s="15">
        <f t="shared" si="45"/>
        <v>247.89859999999999</v>
      </c>
      <c r="U326" s="13" t="str">
        <f t="shared" si="46"/>
        <v>Mon</v>
      </c>
      <c r="V326" s="13" t="str">
        <f t="shared" si="47"/>
        <v>Tue</v>
      </c>
    </row>
    <row r="327" spans="1:22" x14ac:dyDescent="0.25">
      <c r="A327" t="s">
        <v>387</v>
      </c>
      <c r="B327" t="s">
        <v>52</v>
      </c>
      <c r="C327" t="s">
        <v>58</v>
      </c>
      <c r="D327" t="s">
        <v>16</v>
      </c>
      <c r="F327" s="10">
        <v>44235</v>
      </c>
      <c r="G327" s="10">
        <v>44245</v>
      </c>
      <c r="H327" s="5">
        <v>3</v>
      </c>
      <c r="I327" s="11"/>
      <c r="J327" s="11"/>
      <c r="K327" s="12">
        <v>3.5</v>
      </c>
      <c r="L327" s="12">
        <v>821.87300000000005</v>
      </c>
      <c r="M327" t="s">
        <v>32</v>
      </c>
      <c r="N327" s="14">
        <f t="shared" si="40"/>
        <v>10</v>
      </c>
      <c r="O327" s="13" cm="1">
        <f t="array" ref="O327">INDEX(TechRate,MATCH(H327,TechNum,0))</f>
        <v>195</v>
      </c>
      <c r="P327" s="15">
        <f t="shared" si="41"/>
        <v>682.5</v>
      </c>
      <c r="Q327" s="15">
        <f t="shared" si="42"/>
        <v>682.5</v>
      </c>
      <c r="R327" s="15">
        <f t="shared" si="43"/>
        <v>821.87300000000005</v>
      </c>
      <c r="S327" s="15">
        <f t="shared" si="44"/>
        <v>1504.373</v>
      </c>
      <c r="T327" s="15">
        <f t="shared" si="45"/>
        <v>1504.373</v>
      </c>
      <c r="U327" s="13" t="str">
        <f t="shared" si="46"/>
        <v>Mon</v>
      </c>
      <c r="V327" s="13" t="str">
        <f t="shared" si="47"/>
        <v>Thu</v>
      </c>
    </row>
    <row r="328" spans="1:22" x14ac:dyDescent="0.25">
      <c r="A328" t="s">
        <v>388</v>
      </c>
      <c r="B328" t="s">
        <v>51</v>
      </c>
      <c r="C328" t="s">
        <v>22</v>
      </c>
      <c r="D328" t="s">
        <v>17</v>
      </c>
      <c r="F328" s="10">
        <v>44235</v>
      </c>
      <c r="G328" s="10">
        <v>44249</v>
      </c>
      <c r="H328" s="5">
        <v>2</v>
      </c>
      <c r="I328" s="11"/>
      <c r="J328" s="11"/>
      <c r="K328" s="12">
        <v>1</v>
      </c>
      <c r="L328" s="12">
        <v>118.55840000000001</v>
      </c>
      <c r="M328" t="s">
        <v>32</v>
      </c>
      <c r="N328" s="14">
        <f t="shared" si="40"/>
        <v>14</v>
      </c>
      <c r="O328" s="13" cm="1">
        <f t="array" ref="O328">INDEX(TechRate,MATCH(H328,TechNum,0))</f>
        <v>140</v>
      </c>
      <c r="P328" s="15">
        <f t="shared" si="41"/>
        <v>140</v>
      </c>
      <c r="Q328" s="15">
        <f t="shared" si="42"/>
        <v>140</v>
      </c>
      <c r="R328" s="15">
        <f t="shared" si="43"/>
        <v>118.55840000000001</v>
      </c>
      <c r="S328" s="15">
        <f t="shared" si="44"/>
        <v>258.55840000000001</v>
      </c>
      <c r="T328" s="15">
        <f t="shared" si="45"/>
        <v>258.55840000000001</v>
      </c>
      <c r="U328" s="13" t="str">
        <f t="shared" si="46"/>
        <v>Mon</v>
      </c>
      <c r="V328" s="13" t="str">
        <f t="shared" si="47"/>
        <v>Mon</v>
      </c>
    </row>
    <row r="329" spans="1:22" x14ac:dyDescent="0.25">
      <c r="A329" t="s">
        <v>389</v>
      </c>
      <c r="B329" t="s">
        <v>50</v>
      </c>
      <c r="C329" t="s">
        <v>59</v>
      </c>
      <c r="D329" t="s">
        <v>27</v>
      </c>
      <c r="E329" t="s">
        <v>18</v>
      </c>
      <c r="F329" s="10">
        <v>44236</v>
      </c>
      <c r="G329" s="10">
        <v>44237</v>
      </c>
      <c r="H329" s="5">
        <v>1</v>
      </c>
      <c r="I329" s="11"/>
      <c r="J329" s="11"/>
      <c r="K329" s="12">
        <v>0.25</v>
      </c>
      <c r="L329" s="12">
        <v>54.463700000000003</v>
      </c>
      <c r="M329" t="s">
        <v>34</v>
      </c>
      <c r="N329" s="14">
        <f t="shared" si="40"/>
        <v>1</v>
      </c>
      <c r="O329" s="13" cm="1">
        <f t="array" ref="O329">INDEX(TechRate,MATCH(H329,TechNum,0))</f>
        <v>80</v>
      </c>
      <c r="P329" s="15">
        <f t="shared" si="41"/>
        <v>20</v>
      </c>
      <c r="Q329" s="15">
        <f t="shared" si="42"/>
        <v>20</v>
      </c>
      <c r="R329" s="15">
        <f t="shared" si="43"/>
        <v>54.463700000000003</v>
      </c>
      <c r="S329" s="15">
        <f t="shared" si="44"/>
        <v>74.463700000000003</v>
      </c>
      <c r="T329" s="15">
        <f t="shared" si="45"/>
        <v>74.463700000000003</v>
      </c>
      <c r="U329" s="13" t="str">
        <f t="shared" si="46"/>
        <v>Tue</v>
      </c>
      <c r="V329" s="13" t="str">
        <f t="shared" si="47"/>
        <v>Wed</v>
      </c>
    </row>
    <row r="330" spans="1:22" x14ac:dyDescent="0.25">
      <c r="A330" t="s">
        <v>390</v>
      </c>
      <c r="B330" t="s">
        <v>51</v>
      </c>
      <c r="C330" t="s">
        <v>22</v>
      </c>
      <c r="D330" t="s">
        <v>27</v>
      </c>
      <c r="F330" s="10">
        <v>44236</v>
      </c>
      <c r="G330" s="10">
        <v>44249</v>
      </c>
      <c r="H330" s="5">
        <v>2</v>
      </c>
      <c r="I330" s="11"/>
      <c r="J330" s="11"/>
      <c r="K330" s="12">
        <v>0.25</v>
      </c>
      <c r="L330" s="12">
        <v>83.441299999999998</v>
      </c>
      <c r="M330" t="s">
        <v>32</v>
      </c>
      <c r="N330" s="14">
        <f t="shared" si="40"/>
        <v>13</v>
      </c>
      <c r="O330" s="13" cm="1">
        <f t="array" ref="O330">INDEX(TechRate,MATCH(H330,TechNum,0))</f>
        <v>140</v>
      </c>
      <c r="P330" s="15">
        <f t="shared" si="41"/>
        <v>35</v>
      </c>
      <c r="Q330" s="15">
        <f t="shared" si="42"/>
        <v>35</v>
      </c>
      <c r="R330" s="15">
        <f t="shared" si="43"/>
        <v>83.441299999999998</v>
      </c>
      <c r="S330" s="15">
        <f t="shared" si="44"/>
        <v>118.4413</v>
      </c>
      <c r="T330" s="15">
        <f t="shared" si="45"/>
        <v>118.4413</v>
      </c>
      <c r="U330" s="13" t="str">
        <f t="shared" si="46"/>
        <v>Tue</v>
      </c>
      <c r="V330" s="13" t="str">
        <f t="shared" si="47"/>
        <v>Mon</v>
      </c>
    </row>
    <row r="331" spans="1:22" x14ac:dyDescent="0.25">
      <c r="A331" t="s">
        <v>391</v>
      </c>
      <c r="B331" t="s">
        <v>51</v>
      </c>
      <c r="C331" t="s">
        <v>22</v>
      </c>
      <c r="D331" t="s">
        <v>27</v>
      </c>
      <c r="F331" s="10">
        <v>44236</v>
      </c>
      <c r="G331" s="10">
        <v>44251</v>
      </c>
      <c r="H331" s="5">
        <v>2</v>
      </c>
      <c r="I331" s="11"/>
      <c r="J331" s="11"/>
      <c r="K331" s="12">
        <v>0.75</v>
      </c>
      <c r="L331" s="12">
        <v>36</v>
      </c>
      <c r="M331" t="s">
        <v>32</v>
      </c>
      <c r="N331" s="14">
        <f t="shared" si="40"/>
        <v>15</v>
      </c>
      <c r="O331" s="13" cm="1">
        <f t="array" ref="O331">INDEX(TechRate,MATCH(H331,TechNum,0))</f>
        <v>140</v>
      </c>
      <c r="P331" s="15">
        <f t="shared" si="41"/>
        <v>105</v>
      </c>
      <c r="Q331" s="15">
        <f t="shared" si="42"/>
        <v>105</v>
      </c>
      <c r="R331" s="15">
        <f t="shared" si="43"/>
        <v>36</v>
      </c>
      <c r="S331" s="15">
        <f t="shared" si="44"/>
        <v>141</v>
      </c>
      <c r="T331" s="15">
        <f t="shared" si="45"/>
        <v>141</v>
      </c>
      <c r="U331" s="13" t="str">
        <f t="shared" si="46"/>
        <v>Tue</v>
      </c>
      <c r="V331" s="13" t="str">
        <f t="shared" si="47"/>
        <v>Wed</v>
      </c>
    </row>
    <row r="332" spans="1:22" x14ac:dyDescent="0.25">
      <c r="A332" t="s">
        <v>392</v>
      </c>
      <c r="B332" t="s">
        <v>52</v>
      </c>
      <c r="C332" t="s">
        <v>58</v>
      </c>
      <c r="D332" t="s">
        <v>28</v>
      </c>
      <c r="F332" s="10">
        <v>44236</v>
      </c>
      <c r="G332" s="10">
        <v>44299</v>
      </c>
      <c r="H332" s="5">
        <v>1</v>
      </c>
      <c r="I332" s="11"/>
      <c r="J332" s="11"/>
      <c r="K332" s="12">
        <v>0.5</v>
      </c>
      <c r="L332" s="12">
        <v>53.43</v>
      </c>
      <c r="M332" t="s">
        <v>32</v>
      </c>
      <c r="N332" s="14">
        <f t="shared" si="40"/>
        <v>63</v>
      </c>
      <c r="O332" s="13" cm="1">
        <f t="array" ref="O332">INDEX(TechRate,MATCH(H332,TechNum,0))</f>
        <v>80</v>
      </c>
      <c r="P332" s="15">
        <f t="shared" si="41"/>
        <v>40</v>
      </c>
      <c r="Q332" s="15">
        <f t="shared" si="42"/>
        <v>40</v>
      </c>
      <c r="R332" s="15">
        <f t="shared" si="43"/>
        <v>53.43</v>
      </c>
      <c r="S332" s="15">
        <f t="shared" si="44"/>
        <v>93.43</v>
      </c>
      <c r="T332" s="15">
        <f t="shared" si="45"/>
        <v>93.43</v>
      </c>
      <c r="U332" s="13" t="str">
        <f t="shared" si="46"/>
        <v>Tue</v>
      </c>
      <c r="V332" s="13" t="str">
        <f t="shared" si="47"/>
        <v>Tue</v>
      </c>
    </row>
    <row r="333" spans="1:22" x14ac:dyDescent="0.25">
      <c r="A333" t="s">
        <v>393</v>
      </c>
      <c r="B333" t="s">
        <v>51</v>
      </c>
      <c r="C333" t="s">
        <v>22</v>
      </c>
      <c r="D333" t="s">
        <v>27</v>
      </c>
      <c r="F333" s="10">
        <v>44237</v>
      </c>
      <c r="G333" s="10">
        <v>44244</v>
      </c>
      <c r="H333" s="5">
        <v>1</v>
      </c>
      <c r="I333" s="11"/>
      <c r="J333" s="11"/>
      <c r="K333" s="12">
        <v>0.5</v>
      </c>
      <c r="L333" s="12">
        <v>76.787999999999997</v>
      </c>
      <c r="M333" t="s">
        <v>32</v>
      </c>
      <c r="N333" s="14">
        <f t="shared" si="40"/>
        <v>7</v>
      </c>
      <c r="O333" s="13" cm="1">
        <f t="array" ref="O333">INDEX(TechRate,MATCH(H333,TechNum,0))</f>
        <v>80</v>
      </c>
      <c r="P333" s="15">
        <f t="shared" si="41"/>
        <v>40</v>
      </c>
      <c r="Q333" s="15">
        <f t="shared" si="42"/>
        <v>40</v>
      </c>
      <c r="R333" s="15">
        <f t="shared" si="43"/>
        <v>76.787999999999997</v>
      </c>
      <c r="S333" s="15">
        <f t="shared" si="44"/>
        <v>116.788</v>
      </c>
      <c r="T333" s="15">
        <f t="shared" si="45"/>
        <v>116.788</v>
      </c>
      <c r="U333" s="13" t="str">
        <f t="shared" si="46"/>
        <v>Wed</v>
      </c>
      <c r="V333" s="13" t="str">
        <f t="shared" si="47"/>
        <v>Wed</v>
      </c>
    </row>
    <row r="334" spans="1:22" x14ac:dyDescent="0.25">
      <c r="A334" t="s">
        <v>394</v>
      </c>
      <c r="B334" t="s">
        <v>54</v>
      </c>
      <c r="C334" t="s">
        <v>24</v>
      </c>
      <c r="D334" t="s">
        <v>27</v>
      </c>
      <c r="F334" s="10">
        <v>44237</v>
      </c>
      <c r="G334" s="10">
        <v>44249</v>
      </c>
      <c r="H334" s="5">
        <v>1</v>
      </c>
      <c r="I334" s="11" t="s">
        <v>18</v>
      </c>
      <c r="J334" s="11" t="s">
        <v>18</v>
      </c>
      <c r="K334" s="12">
        <v>0.25</v>
      </c>
      <c r="L334" s="12">
        <v>78</v>
      </c>
      <c r="M334" t="s">
        <v>35</v>
      </c>
      <c r="N334" s="14">
        <f t="shared" si="40"/>
        <v>12</v>
      </c>
      <c r="O334" s="13" cm="1">
        <f t="array" ref="O334">INDEX(TechRate,MATCH(H334,TechNum,0))</f>
        <v>80</v>
      </c>
      <c r="P334" s="15">
        <f t="shared" si="41"/>
        <v>20</v>
      </c>
      <c r="Q334" s="15">
        <f t="shared" si="42"/>
        <v>0</v>
      </c>
      <c r="R334" s="15">
        <f t="shared" si="43"/>
        <v>0</v>
      </c>
      <c r="S334" s="15">
        <f t="shared" si="44"/>
        <v>98</v>
      </c>
      <c r="T334" s="15">
        <f t="shared" si="45"/>
        <v>0</v>
      </c>
      <c r="U334" s="13" t="str">
        <f t="shared" si="46"/>
        <v>Wed</v>
      </c>
      <c r="V334" s="13" t="str">
        <f t="shared" si="47"/>
        <v>Mon</v>
      </c>
    </row>
    <row r="335" spans="1:22" x14ac:dyDescent="0.25">
      <c r="A335" t="s">
        <v>395</v>
      </c>
      <c r="B335" t="s">
        <v>50</v>
      </c>
      <c r="C335" t="s">
        <v>24</v>
      </c>
      <c r="D335" t="s">
        <v>28</v>
      </c>
      <c r="F335" s="10">
        <v>44237</v>
      </c>
      <c r="G335" s="10">
        <v>44252</v>
      </c>
      <c r="H335" s="5">
        <v>2</v>
      </c>
      <c r="I335" s="11"/>
      <c r="J335" s="11"/>
      <c r="K335" s="12">
        <v>2.75</v>
      </c>
      <c r="L335" s="12">
        <v>666.4434</v>
      </c>
      <c r="M335" t="s">
        <v>33</v>
      </c>
      <c r="N335" s="14">
        <f t="shared" ref="N335:N398" si="48">IF(G335="","",G335-F335)</f>
        <v>15</v>
      </c>
      <c r="O335" s="13" cm="1">
        <f t="array" ref="O335">INDEX(TechRate,MATCH(H335,TechNum,0))</f>
        <v>140</v>
      </c>
      <c r="P335" s="15">
        <f t="shared" ref="P335:P398" si="49">O335*K335</f>
        <v>385</v>
      </c>
      <c r="Q335" s="15">
        <f t="shared" ref="Q335:Q398" si="50">IF(I335="Yes",0,P335)</f>
        <v>385</v>
      </c>
      <c r="R335" s="15">
        <f t="shared" ref="R335:R398" si="51">IF(J335="Yes",0,L335)</f>
        <v>666.4434</v>
      </c>
      <c r="S335" s="15">
        <f t="shared" ref="S335:S398" si="52">SUM(L335,P335)</f>
        <v>1051.4434000000001</v>
      </c>
      <c r="T335" s="15">
        <f t="shared" ref="T335:T398" si="53">SUM(Q335,R335)</f>
        <v>1051.4434000000001</v>
      </c>
      <c r="U335" s="13" t="str">
        <f t="shared" ref="U335:U398" si="54">TEXT(F335,"ddd")</f>
        <v>Wed</v>
      </c>
      <c r="V335" s="13" t="str">
        <f t="shared" ref="V335:V398" si="55">TEXT(G335,"ddd")</f>
        <v>Thu</v>
      </c>
    </row>
    <row r="336" spans="1:22" x14ac:dyDescent="0.25">
      <c r="A336" t="s">
        <v>396</v>
      </c>
      <c r="B336" t="s">
        <v>50</v>
      </c>
      <c r="C336" t="s">
        <v>24</v>
      </c>
      <c r="D336" t="s">
        <v>26</v>
      </c>
      <c r="E336" t="s">
        <v>18</v>
      </c>
      <c r="F336" s="10">
        <v>44238</v>
      </c>
      <c r="G336" s="10">
        <v>44254</v>
      </c>
      <c r="H336" s="5">
        <v>1</v>
      </c>
      <c r="I336" s="11"/>
      <c r="J336" s="11"/>
      <c r="K336" s="12">
        <v>0.25</v>
      </c>
      <c r="L336" s="12">
        <v>19.196999999999999</v>
      </c>
      <c r="M336" t="s">
        <v>33</v>
      </c>
      <c r="N336" s="14">
        <f t="shared" si="48"/>
        <v>16</v>
      </c>
      <c r="O336" s="13" cm="1">
        <f t="array" ref="O336">INDEX(TechRate,MATCH(H336,TechNum,0))</f>
        <v>80</v>
      </c>
      <c r="P336" s="15">
        <f t="shared" si="49"/>
        <v>20</v>
      </c>
      <c r="Q336" s="15">
        <f t="shared" si="50"/>
        <v>20</v>
      </c>
      <c r="R336" s="15">
        <f t="shared" si="51"/>
        <v>19.196999999999999</v>
      </c>
      <c r="S336" s="15">
        <f t="shared" si="52"/>
        <v>39.197000000000003</v>
      </c>
      <c r="T336" s="15">
        <f t="shared" si="53"/>
        <v>39.197000000000003</v>
      </c>
      <c r="U336" s="13" t="str">
        <f t="shared" si="54"/>
        <v>Thu</v>
      </c>
      <c r="V336" s="13" t="str">
        <f t="shared" si="55"/>
        <v>Sat</v>
      </c>
    </row>
    <row r="337" spans="1:22" x14ac:dyDescent="0.25">
      <c r="A337" t="s">
        <v>397</v>
      </c>
      <c r="B337" t="s">
        <v>52</v>
      </c>
      <c r="C337" t="s">
        <v>58</v>
      </c>
      <c r="D337" t="s">
        <v>27</v>
      </c>
      <c r="F337" s="10">
        <v>44238</v>
      </c>
      <c r="G337" s="10">
        <v>44266</v>
      </c>
      <c r="H337" s="5">
        <v>1</v>
      </c>
      <c r="I337" s="11"/>
      <c r="J337" s="11"/>
      <c r="K337" s="12">
        <v>0.75</v>
      </c>
      <c r="L337" s="12">
        <v>414.53649999999999</v>
      </c>
      <c r="M337" t="s">
        <v>34</v>
      </c>
      <c r="N337" s="14">
        <f t="shared" si="48"/>
        <v>28</v>
      </c>
      <c r="O337" s="13" cm="1">
        <f t="array" ref="O337">INDEX(TechRate,MATCH(H337,TechNum,0))</f>
        <v>80</v>
      </c>
      <c r="P337" s="15">
        <f t="shared" si="49"/>
        <v>60</v>
      </c>
      <c r="Q337" s="15">
        <f t="shared" si="50"/>
        <v>60</v>
      </c>
      <c r="R337" s="15">
        <f t="shared" si="51"/>
        <v>414.53649999999999</v>
      </c>
      <c r="S337" s="15">
        <f t="shared" si="52"/>
        <v>474.53649999999999</v>
      </c>
      <c r="T337" s="15">
        <f t="shared" si="53"/>
        <v>474.53649999999999</v>
      </c>
      <c r="U337" s="13" t="str">
        <f t="shared" si="54"/>
        <v>Thu</v>
      </c>
      <c r="V337" s="13" t="str">
        <f t="shared" si="55"/>
        <v>Thu</v>
      </c>
    </row>
    <row r="338" spans="1:22" x14ac:dyDescent="0.25">
      <c r="A338" t="s">
        <v>398</v>
      </c>
      <c r="B338" t="s">
        <v>54</v>
      </c>
      <c r="C338" t="s">
        <v>23</v>
      </c>
      <c r="D338" t="s">
        <v>17</v>
      </c>
      <c r="F338" s="10">
        <v>44240</v>
      </c>
      <c r="G338" s="10">
        <v>44294</v>
      </c>
      <c r="H338" s="5">
        <v>1</v>
      </c>
      <c r="I338" s="11"/>
      <c r="J338" s="11"/>
      <c r="K338" s="12">
        <v>1</v>
      </c>
      <c r="L338" s="12">
        <v>19.196999999999999</v>
      </c>
      <c r="M338" t="s">
        <v>32</v>
      </c>
      <c r="N338" s="14">
        <f t="shared" si="48"/>
        <v>54</v>
      </c>
      <c r="O338" s="13" cm="1">
        <f t="array" ref="O338">INDEX(TechRate,MATCH(H338,TechNum,0))</f>
        <v>80</v>
      </c>
      <c r="P338" s="15">
        <f t="shared" si="49"/>
        <v>80</v>
      </c>
      <c r="Q338" s="15">
        <f t="shared" si="50"/>
        <v>80</v>
      </c>
      <c r="R338" s="15">
        <f t="shared" si="51"/>
        <v>19.196999999999999</v>
      </c>
      <c r="S338" s="15">
        <f t="shared" si="52"/>
        <v>99.197000000000003</v>
      </c>
      <c r="T338" s="15">
        <f t="shared" si="53"/>
        <v>99.197000000000003</v>
      </c>
      <c r="U338" s="13" t="str">
        <f t="shared" si="54"/>
        <v>Sat</v>
      </c>
      <c r="V338" s="13" t="str">
        <f t="shared" si="55"/>
        <v>Thu</v>
      </c>
    </row>
    <row r="339" spans="1:22" x14ac:dyDescent="0.25">
      <c r="A339" t="s">
        <v>399</v>
      </c>
      <c r="B339" t="s">
        <v>51</v>
      </c>
      <c r="C339" t="s">
        <v>22</v>
      </c>
      <c r="D339" t="s">
        <v>16</v>
      </c>
      <c r="F339" s="10">
        <v>44242</v>
      </c>
      <c r="G339" s="10">
        <v>44245</v>
      </c>
      <c r="H339" s="5">
        <v>2</v>
      </c>
      <c r="I339" s="11"/>
      <c r="J339" s="11"/>
      <c r="K339" s="12">
        <v>1</v>
      </c>
      <c r="L339" s="12">
        <v>157.86000000000001</v>
      </c>
      <c r="M339" t="s">
        <v>32</v>
      </c>
      <c r="N339" s="14">
        <f t="shared" si="48"/>
        <v>3</v>
      </c>
      <c r="O339" s="13" cm="1">
        <f t="array" ref="O339">INDEX(TechRate,MATCH(H339,TechNum,0))</f>
        <v>140</v>
      </c>
      <c r="P339" s="15">
        <f t="shared" si="49"/>
        <v>140</v>
      </c>
      <c r="Q339" s="15">
        <f t="shared" si="50"/>
        <v>140</v>
      </c>
      <c r="R339" s="15">
        <f t="shared" si="51"/>
        <v>157.86000000000001</v>
      </c>
      <c r="S339" s="15">
        <f t="shared" si="52"/>
        <v>297.86</v>
      </c>
      <c r="T339" s="15">
        <f t="shared" si="53"/>
        <v>297.86</v>
      </c>
      <c r="U339" s="13" t="str">
        <f t="shared" si="54"/>
        <v>Mon</v>
      </c>
      <c r="V339" s="13" t="str">
        <f t="shared" si="55"/>
        <v>Thu</v>
      </c>
    </row>
    <row r="340" spans="1:22" x14ac:dyDescent="0.25">
      <c r="A340" t="s">
        <v>400</v>
      </c>
      <c r="B340" t="s">
        <v>51</v>
      </c>
      <c r="C340" t="s">
        <v>22</v>
      </c>
      <c r="D340" t="s">
        <v>27</v>
      </c>
      <c r="F340" s="10">
        <v>44242</v>
      </c>
      <c r="G340" s="10">
        <v>44251</v>
      </c>
      <c r="H340" s="5">
        <v>2</v>
      </c>
      <c r="I340" s="11"/>
      <c r="J340" s="11"/>
      <c r="K340" s="12">
        <v>0.25</v>
      </c>
      <c r="L340" s="12">
        <v>160.39080000000001</v>
      </c>
      <c r="M340" t="s">
        <v>32</v>
      </c>
      <c r="N340" s="14">
        <f t="shared" si="48"/>
        <v>9</v>
      </c>
      <c r="O340" s="13" cm="1">
        <f t="array" ref="O340">INDEX(TechRate,MATCH(H340,TechNum,0))</f>
        <v>140</v>
      </c>
      <c r="P340" s="15">
        <f t="shared" si="49"/>
        <v>35</v>
      </c>
      <c r="Q340" s="15">
        <f t="shared" si="50"/>
        <v>35</v>
      </c>
      <c r="R340" s="15">
        <f t="shared" si="51"/>
        <v>160.39080000000001</v>
      </c>
      <c r="S340" s="15">
        <f t="shared" si="52"/>
        <v>195.39080000000001</v>
      </c>
      <c r="T340" s="15">
        <f t="shared" si="53"/>
        <v>195.39080000000001</v>
      </c>
      <c r="U340" s="13" t="str">
        <f t="shared" si="54"/>
        <v>Mon</v>
      </c>
      <c r="V340" s="13" t="str">
        <f t="shared" si="55"/>
        <v>Wed</v>
      </c>
    </row>
    <row r="341" spans="1:22" x14ac:dyDescent="0.25">
      <c r="A341" t="s">
        <v>401</v>
      </c>
      <c r="B341" t="s">
        <v>51</v>
      </c>
      <c r="C341" t="s">
        <v>22</v>
      </c>
      <c r="D341" t="s">
        <v>27</v>
      </c>
      <c r="F341" s="10">
        <v>44242</v>
      </c>
      <c r="G341" s="10">
        <v>44252</v>
      </c>
      <c r="H341" s="5">
        <v>2</v>
      </c>
      <c r="I341" s="11"/>
      <c r="J341" s="11"/>
      <c r="K341" s="12">
        <v>0.25</v>
      </c>
      <c r="L341" s="12">
        <v>46.845300000000002</v>
      </c>
      <c r="M341" t="s">
        <v>32</v>
      </c>
      <c r="N341" s="14">
        <f t="shared" si="48"/>
        <v>10</v>
      </c>
      <c r="O341" s="13" cm="1">
        <f t="array" ref="O341">INDEX(TechRate,MATCH(H341,TechNum,0))</f>
        <v>140</v>
      </c>
      <c r="P341" s="15">
        <f t="shared" si="49"/>
        <v>35</v>
      </c>
      <c r="Q341" s="15">
        <f t="shared" si="50"/>
        <v>35</v>
      </c>
      <c r="R341" s="15">
        <f t="shared" si="51"/>
        <v>46.845300000000002</v>
      </c>
      <c r="S341" s="15">
        <f t="shared" si="52"/>
        <v>81.845300000000009</v>
      </c>
      <c r="T341" s="15">
        <f t="shared" si="53"/>
        <v>81.845300000000009</v>
      </c>
      <c r="U341" s="13" t="str">
        <f t="shared" si="54"/>
        <v>Mon</v>
      </c>
      <c r="V341" s="13" t="str">
        <f t="shared" si="55"/>
        <v>Thu</v>
      </c>
    </row>
    <row r="342" spans="1:22" x14ac:dyDescent="0.25">
      <c r="A342" t="s">
        <v>402</v>
      </c>
      <c r="B342" t="s">
        <v>57</v>
      </c>
      <c r="C342" t="s">
        <v>59</v>
      </c>
      <c r="D342" t="s">
        <v>28</v>
      </c>
      <c r="E342" t="s">
        <v>18</v>
      </c>
      <c r="F342" s="10">
        <v>44242</v>
      </c>
      <c r="G342" s="10">
        <v>44256</v>
      </c>
      <c r="H342" s="5">
        <v>2</v>
      </c>
      <c r="I342" s="11"/>
      <c r="J342" s="11"/>
      <c r="K342" s="12">
        <v>1.25</v>
      </c>
      <c r="L342" s="12">
        <v>952.06380000000001</v>
      </c>
      <c r="M342" t="s">
        <v>33</v>
      </c>
      <c r="N342" s="14">
        <f t="shared" si="48"/>
        <v>14</v>
      </c>
      <c r="O342" s="13" cm="1">
        <f t="array" ref="O342">INDEX(TechRate,MATCH(H342,TechNum,0))</f>
        <v>140</v>
      </c>
      <c r="P342" s="15">
        <f t="shared" si="49"/>
        <v>175</v>
      </c>
      <c r="Q342" s="15">
        <f t="shared" si="50"/>
        <v>175</v>
      </c>
      <c r="R342" s="15">
        <f t="shared" si="51"/>
        <v>952.06380000000001</v>
      </c>
      <c r="S342" s="15">
        <f t="shared" si="52"/>
        <v>1127.0637999999999</v>
      </c>
      <c r="T342" s="15">
        <f t="shared" si="53"/>
        <v>1127.0637999999999</v>
      </c>
      <c r="U342" s="13" t="str">
        <f t="shared" si="54"/>
        <v>Mon</v>
      </c>
      <c r="V342" s="13" t="str">
        <f t="shared" si="55"/>
        <v>Mon</v>
      </c>
    </row>
    <row r="343" spans="1:22" x14ac:dyDescent="0.25">
      <c r="A343" t="s">
        <v>403</v>
      </c>
      <c r="B343" t="s">
        <v>53</v>
      </c>
      <c r="C343" t="s">
        <v>23</v>
      </c>
      <c r="D343" t="s">
        <v>26</v>
      </c>
      <c r="F343" s="10">
        <v>44243</v>
      </c>
      <c r="G343" s="10">
        <v>44258</v>
      </c>
      <c r="H343" s="5">
        <v>1</v>
      </c>
      <c r="I343" s="11"/>
      <c r="J343" s="11"/>
      <c r="K343" s="12">
        <v>0.25</v>
      </c>
      <c r="L343" s="12">
        <v>17.420000000000002</v>
      </c>
      <c r="M343" t="s">
        <v>32</v>
      </c>
      <c r="N343" s="14">
        <f t="shared" si="48"/>
        <v>15</v>
      </c>
      <c r="O343" s="13" cm="1">
        <f t="array" ref="O343">INDEX(TechRate,MATCH(H343,TechNum,0))</f>
        <v>80</v>
      </c>
      <c r="P343" s="15">
        <f t="shared" si="49"/>
        <v>20</v>
      </c>
      <c r="Q343" s="15">
        <f t="shared" si="50"/>
        <v>20</v>
      </c>
      <c r="R343" s="15">
        <f t="shared" si="51"/>
        <v>17.420000000000002</v>
      </c>
      <c r="S343" s="15">
        <f t="shared" si="52"/>
        <v>37.42</v>
      </c>
      <c r="T343" s="15">
        <f t="shared" si="53"/>
        <v>37.42</v>
      </c>
      <c r="U343" s="13" t="str">
        <f t="shared" si="54"/>
        <v>Tue</v>
      </c>
      <c r="V343" s="13" t="str">
        <f t="shared" si="55"/>
        <v>Wed</v>
      </c>
    </row>
    <row r="344" spans="1:22" x14ac:dyDescent="0.25">
      <c r="A344" t="s">
        <v>404</v>
      </c>
      <c r="B344" t="s">
        <v>50</v>
      </c>
      <c r="C344" t="s">
        <v>59</v>
      </c>
      <c r="D344" t="s">
        <v>28</v>
      </c>
      <c r="F344" s="10">
        <v>44243</v>
      </c>
      <c r="G344" s="10">
        <v>44263</v>
      </c>
      <c r="H344" s="5">
        <v>2</v>
      </c>
      <c r="I344" s="11"/>
      <c r="J344" s="11"/>
      <c r="K344" s="12">
        <v>0.5</v>
      </c>
      <c r="L344" s="12">
        <v>202</v>
      </c>
      <c r="M344" t="s">
        <v>33</v>
      </c>
      <c r="N344" s="14">
        <f t="shared" si="48"/>
        <v>20</v>
      </c>
      <c r="O344" s="13" cm="1">
        <f t="array" ref="O344">INDEX(TechRate,MATCH(H344,TechNum,0))</f>
        <v>140</v>
      </c>
      <c r="P344" s="15">
        <f t="shared" si="49"/>
        <v>70</v>
      </c>
      <c r="Q344" s="15">
        <f t="shared" si="50"/>
        <v>70</v>
      </c>
      <c r="R344" s="15">
        <f t="shared" si="51"/>
        <v>202</v>
      </c>
      <c r="S344" s="15">
        <f t="shared" si="52"/>
        <v>272</v>
      </c>
      <c r="T344" s="15">
        <f t="shared" si="53"/>
        <v>272</v>
      </c>
      <c r="U344" s="13" t="str">
        <f t="shared" si="54"/>
        <v>Tue</v>
      </c>
      <c r="V344" s="13" t="str">
        <f t="shared" si="55"/>
        <v>Mon</v>
      </c>
    </row>
    <row r="345" spans="1:22" x14ac:dyDescent="0.25">
      <c r="A345" t="s">
        <v>405</v>
      </c>
      <c r="B345" t="s">
        <v>54</v>
      </c>
      <c r="C345" t="s">
        <v>24</v>
      </c>
      <c r="D345" t="s">
        <v>27</v>
      </c>
      <c r="F345" s="10">
        <v>44244</v>
      </c>
      <c r="G345" s="10">
        <v>44249</v>
      </c>
      <c r="H345" s="5">
        <v>1</v>
      </c>
      <c r="I345" s="11"/>
      <c r="J345" s="11"/>
      <c r="K345" s="12">
        <v>0.75</v>
      </c>
      <c r="L345" s="12">
        <v>137.13</v>
      </c>
      <c r="M345" t="s">
        <v>32</v>
      </c>
      <c r="N345" s="14">
        <f t="shared" si="48"/>
        <v>5</v>
      </c>
      <c r="O345" s="13" cm="1">
        <f t="array" ref="O345">INDEX(TechRate,MATCH(H345,TechNum,0))</f>
        <v>80</v>
      </c>
      <c r="P345" s="15">
        <f t="shared" si="49"/>
        <v>60</v>
      </c>
      <c r="Q345" s="15">
        <f t="shared" si="50"/>
        <v>60</v>
      </c>
      <c r="R345" s="15">
        <f t="shared" si="51"/>
        <v>137.13</v>
      </c>
      <c r="S345" s="15">
        <f t="shared" si="52"/>
        <v>197.13</v>
      </c>
      <c r="T345" s="15">
        <f t="shared" si="53"/>
        <v>197.13</v>
      </c>
      <c r="U345" s="13" t="str">
        <f t="shared" si="54"/>
        <v>Wed</v>
      </c>
      <c r="V345" s="13" t="str">
        <f t="shared" si="55"/>
        <v>Mon</v>
      </c>
    </row>
    <row r="346" spans="1:22" x14ac:dyDescent="0.25">
      <c r="A346" t="s">
        <v>406</v>
      </c>
      <c r="B346" t="s">
        <v>53</v>
      </c>
      <c r="C346" t="s">
        <v>23</v>
      </c>
      <c r="D346" t="s">
        <v>27</v>
      </c>
      <c r="F346" s="10">
        <v>44244</v>
      </c>
      <c r="G346" s="10">
        <v>44256</v>
      </c>
      <c r="H346" s="5">
        <v>1</v>
      </c>
      <c r="I346" s="11"/>
      <c r="J346" s="11"/>
      <c r="K346" s="12">
        <v>0.5</v>
      </c>
      <c r="L346" s="12">
        <v>180</v>
      </c>
      <c r="M346" t="s">
        <v>33</v>
      </c>
      <c r="N346" s="14">
        <f t="shared" si="48"/>
        <v>12</v>
      </c>
      <c r="O346" s="13" cm="1">
        <f t="array" ref="O346">INDEX(TechRate,MATCH(H346,TechNum,0))</f>
        <v>80</v>
      </c>
      <c r="P346" s="15">
        <f t="shared" si="49"/>
        <v>40</v>
      </c>
      <c r="Q346" s="15">
        <f t="shared" si="50"/>
        <v>40</v>
      </c>
      <c r="R346" s="15">
        <f t="shared" si="51"/>
        <v>180</v>
      </c>
      <c r="S346" s="15">
        <f t="shared" si="52"/>
        <v>220</v>
      </c>
      <c r="T346" s="15">
        <f t="shared" si="53"/>
        <v>220</v>
      </c>
      <c r="U346" s="13" t="str">
        <f t="shared" si="54"/>
        <v>Wed</v>
      </c>
      <c r="V346" s="13" t="str">
        <f t="shared" si="55"/>
        <v>Mon</v>
      </c>
    </row>
    <row r="347" spans="1:22" x14ac:dyDescent="0.25">
      <c r="A347" t="s">
        <v>407</v>
      </c>
      <c r="B347" t="s">
        <v>49</v>
      </c>
      <c r="C347" t="s">
        <v>23</v>
      </c>
      <c r="D347" t="s">
        <v>27</v>
      </c>
      <c r="F347" s="10">
        <v>44244</v>
      </c>
      <c r="G347" s="10">
        <v>44256</v>
      </c>
      <c r="H347" s="5">
        <v>1</v>
      </c>
      <c r="I347" s="11"/>
      <c r="J347" s="11"/>
      <c r="K347" s="12">
        <v>0.25</v>
      </c>
      <c r="L347" s="12">
        <v>255.3433</v>
      </c>
      <c r="M347" t="s">
        <v>33</v>
      </c>
      <c r="N347" s="14">
        <f t="shared" si="48"/>
        <v>12</v>
      </c>
      <c r="O347" s="13" cm="1">
        <f t="array" ref="O347">INDEX(TechRate,MATCH(H347,TechNum,0))</f>
        <v>80</v>
      </c>
      <c r="P347" s="15">
        <f t="shared" si="49"/>
        <v>20</v>
      </c>
      <c r="Q347" s="15">
        <f t="shared" si="50"/>
        <v>20</v>
      </c>
      <c r="R347" s="15">
        <f t="shared" si="51"/>
        <v>255.3433</v>
      </c>
      <c r="S347" s="15">
        <f t="shared" si="52"/>
        <v>275.3433</v>
      </c>
      <c r="T347" s="15">
        <f t="shared" si="53"/>
        <v>275.3433</v>
      </c>
      <c r="U347" s="13" t="str">
        <f t="shared" si="54"/>
        <v>Wed</v>
      </c>
      <c r="V347" s="13" t="str">
        <f t="shared" si="55"/>
        <v>Mon</v>
      </c>
    </row>
    <row r="348" spans="1:22" x14ac:dyDescent="0.25">
      <c r="A348" t="s">
        <v>408</v>
      </c>
      <c r="B348" t="s">
        <v>50</v>
      </c>
      <c r="C348" t="s">
        <v>23</v>
      </c>
      <c r="D348" t="s">
        <v>26</v>
      </c>
      <c r="F348" s="10">
        <v>44244</v>
      </c>
      <c r="G348" s="10">
        <v>44257</v>
      </c>
      <c r="H348" s="5">
        <v>1</v>
      </c>
      <c r="I348" s="11"/>
      <c r="J348" s="11"/>
      <c r="K348" s="12">
        <v>0.25</v>
      </c>
      <c r="L348" s="12">
        <v>48.372999999999998</v>
      </c>
      <c r="M348" t="s">
        <v>34</v>
      </c>
      <c r="N348" s="14">
        <f t="shared" si="48"/>
        <v>13</v>
      </c>
      <c r="O348" s="13" cm="1">
        <f t="array" ref="O348">INDEX(TechRate,MATCH(H348,TechNum,0))</f>
        <v>80</v>
      </c>
      <c r="P348" s="15">
        <f t="shared" si="49"/>
        <v>20</v>
      </c>
      <c r="Q348" s="15">
        <f t="shared" si="50"/>
        <v>20</v>
      </c>
      <c r="R348" s="15">
        <f t="shared" si="51"/>
        <v>48.372999999999998</v>
      </c>
      <c r="S348" s="15">
        <f t="shared" si="52"/>
        <v>68.37299999999999</v>
      </c>
      <c r="T348" s="15">
        <f t="shared" si="53"/>
        <v>68.37299999999999</v>
      </c>
      <c r="U348" s="13" t="str">
        <f t="shared" si="54"/>
        <v>Wed</v>
      </c>
      <c r="V348" s="13" t="str">
        <f t="shared" si="55"/>
        <v>Tue</v>
      </c>
    </row>
    <row r="349" spans="1:22" x14ac:dyDescent="0.25">
      <c r="A349" t="s">
        <v>409</v>
      </c>
      <c r="B349" t="s">
        <v>51</v>
      </c>
      <c r="C349" t="s">
        <v>22</v>
      </c>
      <c r="D349" t="s">
        <v>26</v>
      </c>
      <c r="F349" s="10">
        <v>44244</v>
      </c>
      <c r="G349" s="10">
        <v>44263</v>
      </c>
      <c r="H349" s="5">
        <v>1</v>
      </c>
      <c r="I349" s="11"/>
      <c r="J349" s="11"/>
      <c r="K349" s="12">
        <v>0.25</v>
      </c>
      <c r="L349" s="12">
        <v>40.200000000000003</v>
      </c>
      <c r="M349" t="s">
        <v>32</v>
      </c>
      <c r="N349" s="14">
        <f t="shared" si="48"/>
        <v>19</v>
      </c>
      <c r="O349" s="13" cm="1">
        <f t="array" ref="O349">INDEX(TechRate,MATCH(H349,TechNum,0))</f>
        <v>80</v>
      </c>
      <c r="P349" s="15">
        <f t="shared" si="49"/>
        <v>20</v>
      </c>
      <c r="Q349" s="15">
        <f t="shared" si="50"/>
        <v>20</v>
      </c>
      <c r="R349" s="15">
        <f t="shared" si="51"/>
        <v>40.200000000000003</v>
      </c>
      <c r="S349" s="15">
        <f t="shared" si="52"/>
        <v>60.2</v>
      </c>
      <c r="T349" s="15">
        <f t="shared" si="53"/>
        <v>60.2</v>
      </c>
      <c r="U349" s="13" t="str">
        <f t="shared" si="54"/>
        <v>Wed</v>
      </c>
      <c r="V349" s="13" t="str">
        <f t="shared" si="55"/>
        <v>Mon</v>
      </c>
    </row>
    <row r="350" spans="1:22" x14ac:dyDescent="0.25">
      <c r="A350" t="s">
        <v>410</v>
      </c>
      <c r="B350" t="s">
        <v>49</v>
      </c>
      <c r="C350" t="s">
        <v>59</v>
      </c>
      <c r="D350" t="s">
        <v>26</v>
      </c>
      <c r="F350" s="10">
        <v>44245</v>
      </c>
      <c r="G350" s="10">
        <v>44261</v>
      </c>
      <c r="H350" s="5">
        <v>1</v>
      </c>
      <c r="I350" s="11"/>
      <c r="J350" s="11"/>
      <c r="K350" s="12">
        <v>0.25</v>
      </c>
      <c r="L350" s="12">
        <v>61.4985</v>
      </c>
      <c r="M350" t="s">
        <v>32</v>
      </c>
      <c r="N350" s="14">
        <f t="shared" si="48"/>
        <v>16</v>
      </c>
      <c r="O350" s="13" cm="1">
        <f t="array" ref="O350">INDEX(TechRate,MATCH(H350,TechNum,0))</f>
        <v>80</v>
      </c>
      <c r="P350" s="15">
        <f t="shared" si="49"/>
        <v>20</v>
      </c>
      <c r="Q350" s="15">
        <f t="shared" si="50"/>
        <v>20</v>
      </c>
      <c r="R350" s="15">
        <f t="shared" si="51"/>
        <v>61.4985</v>
      </c>
      <c r="S350" s="15">
        <f t="shared" si="52"/>
        <v>81.498500000000007</v>
      </c>
      <c r="T350" s="15">
        <f t="shared" si="53"/>
        <v>81.498500000000007</v>
      </c>
      <c r="U350" s="13" t="str">
        <f t="shared" si="54"/>
        <v>Thu</v>
      </c>
      <c r="V350" s="13" t="str">
        <f t="shared" si="55"/>
        <v>Sat</v>
      </c>
    </row>
    <row r="351" spans="1:22" x14ac:dyDescent="0.25">
      <c r="A351" t="s">
        <v>411</v>
      </c>
      <c r="B351" t="s">
        <v>50</v>
      </c>
      <c r="C351" t="s">
        <v>23</v>
      </c>
      <c r="D351" t="s">
        <v>28</v>
      </c>
      <c r="F351" s="10">
        <v>44245</v>
      </c>
      <c r="G351" s="10">
        <v>44257</v>
      </c>
      <c r="H351" s="5">
        <v>1</v>
      </c>
      <c r="I351" s="11"/>
      <c r="J351" s="11"/>
      <c r="K351" s="12">
        <v>0.5</v>
      </c>
      <c r="L351" s="12">
        <v>42.66</v>
      </c>
      <c r="M351" t="s">
        <v>32</v>
      </c>
      <c r="N351" s="14">
        <f t="shared" si="48"/>
        <v>12</v>
      </c>
      <c r="O351" s="13" cm="1">
        <f t="array" ref="O351">INDEX(TechRate,MATCH(H351,TechNum,0))</f>
        <v>80</v>
      </c>
      <c r="P351" s="15">
        <f t="shared" si="49"/>
        <v>40</v>
      </c>
      <c r="Q351" s="15">
        <f t="shared" si="50"/>
        <v>40</v>
      </c>
      <c r="R351" s="15">
        <f t="shared" si="51"/>
        <v>42.66</v>
      </c>
      <c r="S351" s="15">
        <f t="shared" si="52"/>
        <v>82.66</v>
      </c>
      <c r="T351" s="15">
        <f t="shared" si="53"/>
        <v>82.66</v>
      </c>
      <c r="U351" s="13" t="str">
        <f t="shared" si="54"/>
        <v>Thu</v>
      </c>
      <c r="V351" s="13" t="str">
        <f t="shared" si="55"/>
        <v>Tue</v>
      </c>
    </row>
    <row r="352" spans="1:22" x14ac:dyDescent="0.25">
      <c r="A352" t="s">
        <v>412</v>
      </c>
      <c r="B352" t="s">
        <v>51</v>
      </c>
      <c r="C352" t="s">
        <v>22</v>
      </c>
      <c r="D352" t="s">
        <v>28</v>
      </c>
      <c r="F352" s="10">
        <v>44245</v>
      </c>
      <c r="G352" s="10">
        <v>44265</v>
      </c>
      <c r="H352" s="5">
        <v>1</v>
      </c>
      <c r="I352" s="11"/>
      <c r="J352" s="11"/>
      <c r="K352" s="12">
        <v>0.5</v>
      </c>
      <c r="L352" s="12">
        <v>16.420000000000002</v>
      </c>
      <c r="M352" t="s">
        <v>36</v>
      </c>
      <c r="N352" s="14">
        <f t="shared" si="48"/>
        <v>20</v>
      </c>
      <c r="O352" s="13" cm="1">
        <f t="array" ref="O352">INDEX(TechRate,MATCH(H352,TechNum,0))</f>
        <v>80</v>
      </c>
      <c r="P352" s="15">
        <f t="shared" si="49"/>
        <v>40</v>
      </c>
      <c r="Q352" s="15">
        <f t="shared" si="50"/>
        <v>40</v>
      </c>
      <c r="R352" s="15">
        <f t="shared" si="51"/>
        <v>16.420000000000002</v>
      </c>
      <c r="S352" s="15">
        <f t="shared" si="52"/>
        <v>56.42</v>
      </c>
      <c r="T352" s="15">
        <f t="shared" si="53"/>
        <v>56.42</v>
      </c>
      <c r="U352" s="13" t="str">
        <f t="shared" si="54"/>
        <v>Thu</v>
      </c>
      <c r="V352" s="13" t="str">
        <f t="shared" si="55"/>
        <v>Wed</v>
      </c>
    </row>
    <row r="353" spans="1:22" x14ac:dyDescent="0.25">
      <c r="A353" t="s">
        <v>413</v>
      </c>
      <c r="B353" t="s">
        <v>54</v>
      </c>
      <c r="C353" t="s">
        <v>24</v>
      </c>
      <c r="D353" t="s">
        <v>27</v>
      </c>
      <c r="F353" s="10">
        <v>44246</v>
      </c>
      <c r="G353" s="10">
        <v>44264</v>
      </c>
      <c r="H353" s="5">
        <v>2</v>
      </c>
      <c r="I353" s="11"/>
      <c r="J353" s="11"/>
      <c r="K353" s="12">
        <v>0.5</v>
      </c>
      <c r="L353" s="12">
        <v>31.807600000000001</v>
      </c>
      <c r="M353" t="s">
        <v>32</v>
      </c>
      <c r="N353" s="14">
        <f t="shared" si="48"/>
        <v>18</v>
      </c>
      <c r="O353" s="13" cm="1">
        <f t="array" ref="O353">INDEX(TechRate,MATCH(H353,TechNum,0))</f>
        <v>140</v>
      </c>
      <c r="P353" s="15">
        <f t="shared" si="49"/>
        <v>70</v>
      </c>
      <c r="Q353" s="15">
        <f t="shared" si="50"/>
        <v>70</v>
      </c>
      <c r="R353" s="15">
        <f t="shared" si="51"/>
        <v>31.807600000000001</v>
      </c>
      <c r="S353" s="15">
        <f t="shared" si="52"/>
        <v>101.80760000000001</v>
      </c>
      <c r="T353" s="15">
        <f t="shared" si="53"/>
        <v>101.80760000000001</v>
      </c>
      <c r="U353" s="13" t="str">
        <f t="shared" si="54"/>
        <v>Fri</v>
      </c>
      <c r="V353" s="13" t="str">
        <f t="shared" si="55"/>
        <v>Tue</v>
      </c>
    </row>
    <row r="354" spans="1:22" x14ac:dyDescent="0.25">
      <c r="A354" t="s">
        <v>414</v>
      </c>
      <c r="B354" t="s">
        <v>51</v>
      </c>
      <c r="C354" t="s">
        <v>22</v>
      </c>
      <c r="D354" t="s">
        <v>27</v>
      </c>
      <c r="F354" s="10">
        <v>44249</v>
      </c>
      <c r="G354" s="10">
        <v>44284</v>
      </c>
      <c r="H354" s="5">
        <v>2</v>
      </c>
      <c r="I354" s="11"/>
      <c r="J354" s="11"/>
      <c r="K354" s="12">
        <v>0.5</v>
      </c>
      <c r="L354" s="12">
        <v>239.96940000000001</v>
      </c>
      <c r="M354" t="s">
        <v>32</v>
      </c>
      <c r="N354" s="14">
        <f t="shared" si="48"/>
        <v>35</v>
      </c>
      <c r="O354" s="13" cm="1">
        <f t="array" ref="O354">INDEX(TechRate,MATCH(H354,TechNum,0))</f>
        <v>140</v>
      </c>
      <c r="P354" s="15">
        <f t="shared" si="49"/>
        <v>70</v>
      </c>
      <c r="Q354" s="15">
        <f t="shared" si="50"/>
        <v>70</v>
      </c>
      <c r="R354" s="15">
        <f t="shared" si="51"/>
        <v>239.96940000000001</v>
      </c>
      <c r="S354" s="15">
        <f t="shared" si="52"/>
        <v>309.96940000000001</v>
      </c>
      <c r="T354" s="15">
        <f t="shared" si="53"/>
        <v>309.96940000000001</v>
      </c>
      <c r="U354" s="13" t="str">
        <f t="shared" si="54"/>
        <v>Mon</v>
      </c>
      <c r="V354" s="13" t="str">
        <f t="shared" si="55"/>
        <v>Mon</v>
      </c>
    </row>
    <row r="355" spans="1:22" x14ac:dyDescent="0.25">
      <c r="A355" t="s">
        <v>415</v>
      </c>
      <c r="B355" t="s">
        <v>49</v>
      </c>
      <c r="C355" t="s">
        <v>24</v>
      </c>
      <c r="D355" t="s">
        <v>17</v>
      </c>
      <c r="F355" s="10">
        <v>44250</v>
      </c>
      <c r="G355" s="10">
        <v>44257</v>
      </c>
      <c r="H355" s="5">
        <v>1</v>
      </c>
      <c r="I355" s="11"/>
      <c r="J355" s="11"/>
      <c r="K355" s="12">
        <v>1</v>
      </c>
      <c r="L355" s="12">
        <v>90</v>
      </c>
      <c r="M355" t="s">
        <v>33</v>
      </c>
      <c r="N355" s="14">
        <f t="shared" si="48"/>
        <v>7</v>
      </c>
      <c r="O355" s="13" cm="1">
        <f t="array" ref="O355">INDEX(TechRate,MATCH(H355,TechNum,0))</f>
        <v>80</v>
      </c>
      <c r="P355" s="15">
        <f t="shared" si="49"/>
        <v>80</v>
      </c>
      <c r="Q355" s="15">
        <f t="shared" si="50"/>
        <v>80</v>
      </c>
      <c r="R355" s="15">
        <f t="shared" si="51"/>
        <v>90</v>
      </c>
      <c r="S355" s="15">
        <f t="shared" si="52"/>
        <v>170</v>
      </c>
      <c r="T355" s="15">
        <f t="shared" si="53"/>
        <v>170</v>
      </c>
      <c r="U355" s="13" t="str">
        <f t="shared" si="54"/>
        <v>Tue</v>
      </c>
      <c r="V355" s="13" t="str">
        <f t="shared" si="55"/>
        <v>Tue</v>
      </c>
    </row>
    <row r="356" spans="1:22" x14ac:dyDescent="0.25">
      <c r="A356" t="s">
        <v>416</v>
      </c>
      <c r="B356" t="s">
        <v>52</v>
      </c>
      <c r="C356" t="s">
        <v>58</v>
      </c>
      <c r="D356" t="s">
        <v>26</v>
      </c>
      <c r="F356" s="10">
        <v>44250</v>
      </c>
      <c r="G356" s="10">
        <v>44271</v>
      </c>
      <c r="H356" s="5">
        <v>1</v>
      </c>
      <c r="I356" s="11"/>
      <c r="J356" s="11"/>
      <c r="K356" s="12">
        <v>0.25</v>
      </c>
      <c r="L356" s="12">
        <v>16.25</v>
      </c>
      <c r="M356" t="s">
        <v>32</v>
      </c>
      <c r="N356" s="14">
        <f t="shared" si="48"/>
        <v>21</v>
      </c>
      <c r="O356" s="13" cm="1">
        <f t="array" ref="O356">INDEX(TechRate,MATCH(H356,TechNum,0))</f>
        <v>80</v>
      </c>
      <c r="P356" s="15">
        <f t="shared" si="49"/>
        <v>20</v>
      </c>
      <c r="Q356" s="15">
        <f t="shared" si="50"/>
        <v>20</v>
      </c>
      <c r="R356" s="15">
        <f t="shared" si="51"/>
        <v>16.25</v>
      </c>
      <c r="S356" s="15">
        <f t="shared" si="52"/>
        <v>36.25</v>
      </c>
      <c r="T356" s="15">
        <f t="shared" si="53"/>
        <v>36.25</v>
      </c>
      <c r="U356" s="13" t="str">
        <f t="shared" si="54"/>
        <v>Tue</v>
      </c>
      <c r="V356" s="13" t="str">
        <f t="shared" si="55"/>
        <v>Tue</v>
      </c>
    </row>
    <row r="357" spans="1:22" x14ac:dyDescent="0.25">
      <c r="A357" t="s">
        <v>417</v>
      </c>
      <c r="B357" t="s">
        <v>49</v>
      </c>
      <c r="C357" t="s">
        <v>59</v>
      </c>
      <c r="D357" t="s">
        <v>27</v>
      </c>
      <c r="F357" s="10">
        <v>44250</v>
      </c>
      <c r="G357" s="10">
        <v>44287</v>
      </c>
      <c r="H357" s="5">
        <v>2</v>
      </c>
      <c r="I357" s="11"/>
      <c r="J357" s="11"/>
      <c r="K357" s="12">
        <v>0.25</v>
      </c>
      <c r="L357" s="12">
        <v>269.40269999999998</v>
      </c>
      <c r="M357" t="s">
        <v>33</v>
      </c>
      <c r="N357" s="14">
        <f t="shared" si="48"/>
        <v>37</v>
      </c>
      <c r="O357" s="13" cm="1">
        <f t="array" ref="O357">INDEX(TechRate,MATCH(H357,TechNum,0))</f>
        <v>140</v>
      </c>
      <c r="P357" s="15">
        <f t="shared" si="49"/>
        <v>35</v>
      </c>
      <c r="Q357" s="15">
        <f t="shared" si="50"/>
        <v>35</v>
      </c>
      <c r="R357" s="15">
        <f t="shared" si="51"/>
        <v>269.40269999999998</v>
      </c>
      <c r="S357" s="15">
        <f t="shared" si="52"/>
        <v>304.40269999999998</v>
      </c>
      <c r="T357" s="15">
        <f t="shared" si="53"/>
        <v>304.40269999999998</v>
      </c>
      <c r="U357" s="13" t="str">
        <f t="shared" si="54"/>
        <v>Tue</v>
      </c>
      <c r="V357" s="13" t="str">
        <f t="shared" si="55"/>
        <v>Thu</v>
      </c>
    </row>
    <row r="358" spans="1:22" x14ac:dyDescent="0.25">
      <c r="A358" t="s">
        <v>418</v>
      </c>
      <c r="B358" t="s">
        <v>52</v>
      </c>
      <c r="C358" t="s">
        <v>58</v>
      </c>
      <c r="D358" t="s">
        <v>26</v>
      </c>
      <c r="F358" s="10">
        <v>44251</v>
      </c>
      <c r="G358" s="10">
        <v>44270</v>
      </c>
      <c r="H358" s="5">
        <v>1</v>
      </c>
      <c r="I358" s="11"/>
      <c r="J358" s="11"/>
      <c r="K358" s="12">
        <v>0.25</v>
      </c>
      <c r="L358" s="12">
        <v>33.497100000000003</v>
      </c>
      <c r="M358" t="s">
        <v>32</v>
      </c>
      <c r="N358" s="14">
        <f t="shared" si="48"/>
        <v>19</v>
      </c>
      <c r="O358" s="13" cm="1">
        <f t="array" ref="O358">INDEX(TechRate,MATCH(H358,TechNum,0))</f>
        <v>80</v>
      </c>
      <c r="P358" s="15">
        <f t="shared" si="49"/>
        <v>20</v>
      </c>
      <c r="Q358" s="15">
        <f t="shared" si="50"/>
        <v>20</v>
      </c>
      <c r="R358" s="15">
        <f t="shared" si="51"/>
        <v>33.497100000000003</v>
      </c>
      <c r="S358" s="15">
        <f t="shared" si="52"/>
        <v>53.497100000000003</v>
      </c>
      <c r="T358" s="15">
        <f t="shared" si="53"/>
        <v>53.497100000000003</v>
      </c>
      <c r="U358" s="13" t="str">
        <f t="shared" si="54"/>
        <v>Wed</v>
      </c>
      <c r="V358" s="13" t="str">
        <f t="shared" si="55"/>
        <v>Mon</v>
      </c>
    </row>
    <row r="359" spans="1:22" x14ac:dyDescent="0.25">
      <c r="A359" t="s">
        <v>419</v>
      </c>
      <c r="B359" t="s">
        <v>49</v>
      </c>
      <c r="C359" t="s">
        <v>24</v>
      </c>
      <c r="D359" t="s">
        <v>27</v>
      </c>
      <c r="F359" s="10">
        <v>44252</v>
      </c>
      <c r="G359" s="10">
        <v>44263</v>
      </c>
      <c r="H359" s="5">
        <v>1</v>
      </c>
      <c r="I359" s="11"/>
      <c r="J359" s="11"/>
      <c r="K359" s="12">
        <v>0.25</v>
      </c>
      <c r="L359" s="12">
        <v>305.46260000000001</v>
      </c>
      <c r="M359" t="s">
        <v>32</v>
      </c>
      <c r="N359" s="14">
        <f t="shared" si="48"/>
        <v>11</v>
      </c>
      <c r="O359" s="13" cm="1">
        <f t="array" ref="O359">INDEX(TechRate,MATCH(H359,TechNum,0))</f>
        <v>80</v>
      </c>
      <c r="P359" s="15">
        <f t="shared" si="49"/>
        <v>20</v>
      </c>
      <c r="Q359" s="15">
        <f t="shared" si="50"/>
        <v>20</v>
      </c>
      <c r="R359" s="15">
        <f t="shared" si="51"/>
        <v>305.46260000000001</v>
      </c>
      <c r="S359" s="15">
        <f t="shared" si="52"/>
        <v>325.46260000000001</v>
      </c>
      <c r="T359" s="15">
        <f t="shared" si="53"/>
        <v>325.46260000000001</v>
      </c>
      <c r="U359" s="13" t="str">
        <f t="shared" si="54"/>
        <v>Thu</v>
      </c>
      <c r="V359" s="13" t="str">
        <f t="shared" si="55"/>
        <v>Mon</v>
      </c>
    </row>
    <row r="360" spans="1:22" x14ac:dyDescent="0.25">
      <c r="A360" t="s">
        <v>420</v>
      </c>
      <c r="B360" t="s">
        <v>52</v>
      </c>
      <c r="C360" t="s">
        <v>58</v>
      </c>
      <c r="D360" t="s">
        <v>28</v>
      </c>
      <c r="F360" s="10">
        <v>44252</v>
      </c>
      <c r="G360" s="10">
        <v>44270</v>
      </c>
      <c r="H360" s="5">
        <v>1</v>
      </c>
      <c r="I360" s="11"/>
      <c r="J360" s="11"/>
      <c r="K360" s="12">
        <v>0.75</v>
      </c>
      <c r="L360" s="12">
        <v>50.672400000000003</v>
      </c>
      <c r="M360" t="s">
        <v>34</v>
      </c>
      <c r="N360" s="14">
        <f t="shared" si="48"/>
        <v>18</v>
      </c>
      <c r="O360" s="13" cm="1">
        <f t="array" ref="O360">INDEX(TechRate,MATCH(H360,TechNum,0))</f>
        <v>80</v>
      </c>
      <c r="P360" s="15">
        <f t="shared" si="49"/>
        <v>60</v>
      </c>
      <c r="Q360" s="15">
        <f t="shared" si="50"/>
        <v>60</v>
      </c>
      <c r="R360" s="15">
        <f t="shared" si="51"/>
        <v>50.672400000000003</v>
      </c>
      <c r="S360" s="15">
        <f t="shared" si="52"/>
        <v>110.67240000000001</v>
      </c>
      <c r="T360" s="15">
        <f t="shared" si="53"/>
        <v>110.67240000000001</v>
      </c>
      <c r="U360" s="13" t="str">
        <f t="shared" si="54"/>
        <v>Thu</v>
      </c>
      <c r="V360" s="13" t="str">
        <f t="shared" si="55"/>
        <v>Mon</v>
      </c>
    </row>
    <row r="361" spans="1:22" x14ac:dyDescent="0.25">
      <c r="A361" t="s">
        <v>421</v>
      </c>
      <c r="B361" t="s">
        <v>52</v>
      </c>
      <c r="C361" t="s">
        <v>58</v>
      </c>
      <c r="D361" t="s">
        <v>28</v>
      </c>
      <c r="F361" s="10">
        <v>44252</v>
      </c>
      <c r="G361" s="10">
        <v>44271</v>
      </c>
      <c r="H361" s="5">
        <v>1</v>
      </c>
      <c r="I361" s="11"/>
      <c r="J361" s="11"/>
      <c r="K361" s="12">
        <v>0.5</v>
      </c>
      <c r="L361" s="12">
        <v>45.63</v>
      </c>
      <c r="M361" t="s">
        <v>34</v>
      </c>
      <c r="N361" s="14">
        <f t="shared" si="48"/>
        <v>19</v>
      </c>
      <c r="O361" s="13" cm="1">
        <f t="array" ref="O361">INDEX(TechRate,MATCH(H361,TechNum,0))</f>
        <v>80</v>
      </c>
      <c r="P361" s="15">
        <f t="shared" si="49"/>
        <v>40</v>
      </c>
      <c r="Q361" s="15">
        <f t="shared" si="50"/>
        <v>40</v>
      </c>
      <c r="R361" s="15">
        <f t="shared" si="51"/>
        <v>45.63</v>
      </c>
      <c r="S361" s="15">
        <f t="shared" si="52"/>
        <v>85.63</v>
      </c>
      <c r="T361" s="15">
        <f t="shared" si="53"/>
        <v>85.63</v>
      </c>
      <c r="U361" s="13" t="str">
        <f t="shared" si="54"/>
        <v>Thu</v>
      </c>
      <c r="V361" s="13" t="str">
        <f t="shared" si="55"/>
        <v>Tue</v>
      </c>
    </row>
    <row r="362" spans="1:22" x14ac:dyDescent="0.25">
      <c r="A362" t="s">
        <v>422</v>
      </c>
      <c r="B362" t="s">
        <v>53</v>
      </c>
      <c r="C362" t="s">
        <v>23</v>
      </c>
      <c r="D362" t="s">
        <v>28</v>
      </c>
      <c r="F362" s="10">
        <v>44252</v>
      </c>
      <c r="G362" s="10">
        <v>44279</v>
      </c>
      <c r="H362" s="5">
        <v>1</v>
      </c>
      <c r="I362" s="11"/>
      <c r="J362" s="11"/>
      <c r="K362" s="12">
        <v>1</v>
      </c>
      <c r="L362" s="12">
        <v>42.66</v>
      </c>
      <c r="M362" t="s">
        <v>33</v>
      </c>
      <c r="N362" s="14">
        <f t="shared" si="48"/>
        <v>27</v>
      </c>
      <c r="O362" s="13" cm="1">
        <f t="array" ref="O362">INDEX(TechRate,MATCH(H362,TechNum,0))</f>
        <v>80</v>
      </c>
      <c r="P362" s="15">
        <f t="shared" si="49"/>
        <v>80</v>
      </c>
      <c r="Q362" s="15">
        <f t="shared" si="50"/>
        <v>80</v>
      </c>
      <c r="R362" s="15">
        <f t="shared" si="51"/>
        <v>42.66</v>
      </c>
      <c r="S362" s="15">
        <f t="shared" si="52"/>
        <v>122.66</v>
      </c>
      <c r="T362" s="15">
        <f t="shared" si="53"/>
        <v>122.66</v>
      </c>
      <c r="U362" s="13" t="str">
        <f t="shared" si="54"/>
        <v>Thu</v>
      </c>
      <c r="V362" s="13" t="str">
        <f t="shared" si="55"/>
        <v>Wed</v>
      </c>
    </row>
    <row r="363" spans="1:22" x14ac:dyDescent="0.25">
      <c r="A363" t="s">
        <v>423</v>
      </c>
      <c r="B363" t="s">
        <v>49</v>
      </c>
      <c r="C363" t="s">
        <v>24</v>
      </c>
      <c r="D363" t="s">
        <v>27</v>
      </c>
      <c r="F363" s="10">
        <v>44252</v>
      </c>
      <c r="G363" s="10">
        <v>44293</v>
      </c>
      <c r="H363" s="5">
        <v>1</v>
      </c>
      <c r="I363" s="11"/>
      <c r="J363" s="11"/>
      <c r="K363" s="12">
        <v>0.25</v>
      </c>
      <c r="L363" s="12">
        <v>38.698399999999999</v>
      </c>
      <c r="M363" t="s">
        <v>34</v>
      </c>
      <c r="N363" s="14">
        <f t="shared" si="48"/>
        <v>41</v>
      </c>
      <c r="O363" s="13" cm="1">
        <f t="array" ref="O363">INDEX(TechRate,MATCH(H363,TechNum,0))</f>
        <v>80</v>
      </c>
      <c r="P363" s="15">
        <f t="shared" si="49"/>
        <v>20</v>
      </c>
      <c r="Q363" s="15">
        <f t="shared" si="50"/>
        <v>20</v>
      </c>
      <c r="R363" s="15">
        <f t="shared" si="51"/>
        <v>38.698399999999999</v>
      </c>
      <c r="S363" s="15">
        <f t="shared" si="52"/>
        <v>58.698399999999999</v>
      </c>
      <c r="T363" s="15">
        <f t="shared" si="53"/>
        <v>58.698399999999999</v>
      </c>
      <c r="U363" s="13" t="str">
        <f t="shared" si="54"/>
        <v>Thu</v>
      </c>
      <c r="V363" s="13" t="str">
        <f t="shared" si="55"/>
        <v>Wed</v>
      </c>
    </row>
    <row r="364" spans="1:22" x14ac:dyDescent="0.25">
      <c r="A364" t="s">
        <v>424</v>
      </c>
      <c r="B364" t="s">
        <v>49</v>
      </c>
      <c r="C364" t="s">
        <v>59</v>
      </c>
      <c r="D364" t="s">
        <v>27</v>
      </c>
      <c r="F364" s="10">
        <v>44256</v>
      </c>
      <c r="G364" s="10">
        <v>44270</v>
      </c>
      <c r="H364" s="5">
        <v>1</v>
      </c>
      <c r="I364" s="11"/>
      <c r="J364" s="11"/>
      <c r="K364" s="12">
        <v>0.25</v>
      </c>
      <c r="L364" s="12">
        <v>164.22120000000001</v>
      </c>
      <c r="M364" t="s">
        <v>32</v>
      </c>
      <c r="N364" s="14">
        <f t="shared" si="48"/>
        <v>14</v>
      </c>
      <c r="O364" s="13" cm="1">
        <f t="array" ref="O364">INDEX(TechRate,MATCH(H364,TechNum,0))</f>
        <v>80</v>
      </c>
      <c r="P364" s="15">
        <f t="shared" si="49"/>
        <v>20</v>
      </c>
      <c r="Q364" s="15">
        <f t="shared" si="50"/>
        <v>20</v>
      </c>
      <c r="R364" s="15">
        <f t="shared" si="51"/>
        <v>164.22120000000001</v>
      </c>
      <c r="S364" s="15">
        <f t="shared" si="52"/>
        <v>184.22120000000001</v>
      </c>
      <c r="T364" s="15">
        <f t="shared" si="53"/>
        <v>184.22120000000001</v>
      </c>
      <c r="U364" s="13" t="str">
        <f t="shared" si="54"/>
        <v>Mon</v>
      </c>
      <c r="V364" s="13" t="str">
        <f t="shared" si="55"/>
        <v>Mon</v>
      </c>
    </row>
    <row r="365" spans="1:22" x14ac:dyDescent="0.25">
      <c r="A365" t="s">
        <v>425</v>
      </c>
      <c r="B365" t="s">
        <v>53</v>
      </c>
      <c r="C365" t="s">
        <v>23</v>
      </c>
      <c r="D365" t="s">
        <v>28</v>
      </c>
      <c r="F365" s="10">
        <v>44256</v>
      </c>
      <c r="G365" s="10">
        <v>44270</v>
      </c>
      <c r="H365" s="5">
        <v>2</v>
      </c>
      <c r="I365" s="11"/>
      <c r="J365" s="11"/>
      <c r="K365" s="12">
        <v>0.5</v>
      </c>
      <c r="L365" s="12">
        <v>24.38</v>
      </c>
      <c r="M365" t="s">
        <v>32</v>
      </c>
      <c r="N365" s="14">
        <f t="shared" si="48"/>
        <v>14</v>
      </c>
      <c r="O365" s="13" cm="1">
        <f t="array" ref="O365">INDEX(TechRate,MATCH(H365,TechNum,0))</f>
        <v>140</v>
      </c>
      <c r="P365" s="15">
        <f t="shared" si="49"/>
        <v>70</v>
      </c>
      <c r="Q365" s="15">
        <f t="shared" si="50"/>
        <v>70</v>
      </c>
      <c r="R365" s="15">
        <f t="shared" si="51"/>
        <v>24.38</v>
      </c>
      <c r="S365" s="15">
        <f t="shared" si="52"/>
        <v>94.38</v>
      </c>
      <c r="T365" s="15">
        <f t="shared" si="53"/>
        <v>94.38</v>
      </c>
      <c r="U365" s="13" t="str">
        <f t="shared" si="54"/>
        <v>Mon</v>
      </c>
      <c r="V365" s="13" t="str">
        <f t="shared" si="55"/>
        <v>Mon</v>
      </c>
    </row>
    <row r="366" spans="1:22" x14ac:dyDescent="0.25">
      <c r="A366" t="s">
        <v>426</v>
      </c>
      <c r="B366" t="s">
        <v>52</v>
      </c>
      <c r="C366" t="s">
        <v>58</v>
      </c>
      <c r="D366" t="s">
        <v>27</v>
      </c>
      <c r="F366" s="10">
        <v>44256</v>
      </c>
      <c r="G366" s="10">
        <v>44279</v>
      </c>
      <c r="H366" s="5">
        <v>1</v>
      </c>
      <c r="I366" s="11"/>
      <c r="J366" s="11"/>
      <c r="K366" s="12">
        <v>0.25</v>
      </c>
      <c r="L366" s="12">
        <v>267.94040000000001</v>
      </c>
      <c r="M366" t="s">
        <v>34</v>
      </c>
      <c r="N366" s="14">
        <f t="shared" si="48"/>
        <v>23</v>
      </c>
      <c r="O366" s="13" cm="1">
        <f t="array" ref="O366">INDEX(TechRate,MATCH(H366,TechNum,0))</f>
        <v>80</v>
      </c>
      <c r="P366" s="15">
        <f t="shared" si="49"/>
        <v>20</v>
      </c>
      <c r="Q366" s="15">
        <f t="shared" si="50"/>
        <v>20</v>
      </c>
      <c r="R366" s="15">
        <f t="shared" si="51"/>
        <v>267.94040000000001</v>
      </c>
      <c r="S366" s="15">
        <f t="shared" si="52"/>
        <v>287.94040000000001</v>
      </c>
      <c r="T366" s="15">
        <f t="shared" si="53"/>
        <v>287.94040000000001</v>
      </c>
      <c r="U366" s="13" t="str">
        <f t="shared" si="54"/>
        <v>Mon</v>
      </c>
      <c r="V366" s="13" t="str">
        <f t="shared" si="55"/>
        <v>Wed</v>
      </c>
    </row>
    <row r="367" spans="1:22" x14ac:dyDescent="0.25">
      <c r="A367" t="s">
        <v>427</v>
      </c>
      <c r="B367" t="s">
        <v>55</v>
      </c>
      <c r="C367" t="s">
        <v>22</v>
      </c>
      <c r="D367" t="s">
        <v>27</v>
      </c>
      <c r="F367" s="10">
        <v>44256</v>
      </c>
      <c r="G367" s="10">
        <v>44299</v>
      </c>
      <c r="H367" s="5">
        <v>2</v>
      </c>
      <c r="I367" s="11"/>
      <c r="J367" s="11"/>
      <c r="K367" s="12">
        <v>0.5</v>
      </c>
      <c r="L367" s="12">
        <v>175.8682</v>
      </c>
      <c r="M367" t="s">
        <v>32</v>
      </c>
      <c r="N367" s="14">
        <f t="shared" si="48"/>
        <v>43</v>
      </c>
      <c r="O367" s="13" cm="1">
        <f t="array" ref="O367">INDEX(TechRate,MATCH(H367,TechNum,0))</f>
        <v>140</v>
      </c>
      <c r="P367" s="15">
        <f t="shared" si="49"/>
        <v>70</v>
      </c>
      <c r="Q367" s="15">
        <f t="shared" si="50"/>
        <v>70</v>
      </c>
      <c r="R367" s="15">
        <f t="shared" si="51"/>
        <v>175.8682</v>
      </c>
      <c r="S367" s="15">
        <f t="shared" si="52"/>
        <v>245.8682</v>
      </c>
      <c r="T367" s="15">
        <f t="shared" si="53"/>
        <v>245.8682</v>
      </c>
      <c r="U367" s="13" t="str">
        <f t="shared" si="54"/>
        <v>Mon</v>
      </c>
      <c r="V367" s="13" t="str">
        <f t="shared" si="55"/>
        <v>Tue</v>
      </c>
    </row>
    <row r="368" spans="1:22" x14ac:dyDescent="0.25">
      <c r="A368" t="s">
        <v>428</v>
      </c>
      <c r="B368" t="s">
        <v>49</v>
      </c>
      <c r="C368" t="s">
        <v>59</v>
      </c>
      <c r="D368" t="s">
        <v>26</v>
      </c>
      <c r="F368" s="10">
        <v>44256</v>
      </c>
      <c r="G368" s="10">
        <v>44306</v>
      </c>
      <c r="H368" s="5">
        <v>1</v>
      </c>
      <c r="I368" s="11" t="s">
        <v>18</v>
      </c>
      <c r="J368" s="11" t="s">
        <v>18</v>
      </c>
      <c r="K368" s="12">
        <v>0.25</v>
      </c>
      <c r="L368" s="12">
        <v>81.12</v>
      </c>
      <c r="M368" t="s">
        <v>35</v>
      </c>
      <c r="N368" s="14">
        <f t="shared" si="48"/>
        <v>50</v>
      </c>
      <c r="O368" s="13" cm="1">
        <f t="array" ref="O368">INDEX(TechRate,MATCH(H368,TechNum,0))</f>
        <v>80</v>
      </c>
      <c r="P368" s="15">
        <f t="shared" si="49"/>
        <v>20</v>
      </c>
      <c r="Q368" s="15">
        <f t="shared" si="50"/>
        <v>0</v>
      </c>
      <c r="R368" s="15">
        <f t="shared" si="51"/>
        <v>0</v>
      </c>
      <c r="S368" s="15">
        <f t="shared" si="52"/>
        <v>101.12</v>
      </c>
      <c r="T368" s="15">
        <f t="shared" si="53"/>
        <v>0</v>
      </c>
      <c r="U368" s="13" t="str">
        <f t="shared" si="54"/>
        <v>Mon</v>
      </c>
      <c r="V368" s="13" t="str">
        <f t="shared" si="55"/>
        <v>Tue</v>
      </c>
    </row>
    <row r="369" spans="1:22" x14ac:dyDescent="0.25">
      <c r="A369" t="s">
        <v>429</v>
      </c>
      <c r="B369" t="s">
        <v>51</v>
      </c>
      <c r="C369" t="s">
        <v>22</v>
      </c>
      <c r="D369" t="s">
        <v>27</v>
      </c>
      <c r="F369" s="10">
        <v>44256</v>
      </c>
      <c r="G369" s="10">
        <v>44315</v>
      </c>
      <c r="H369" s="5">
        <v>2</v>
      </c>
      <c r="I369" s="11" t="s">
        <v>18</v>
      </c>
      <c r="J369" s="11" t="s">
        <v>18</v>
      </c>
      <c r="K369" s="12">
        <v>1</v>
      </c>
      <c r="L369" s="12">
        <v>9.98</v>
      </c>
      <c r="M369" t="s">
        <v>35</v>
      </c>
      <c r="N369" s="14">
        <f t="shared" si="48"/>
        <v>59</v>
      </c>
      <c r="O369" s="13" cm="1">
        <f t="array" ref="O369">INDEX(TechRate,MATCH(H369,TechNum,0))</f>
        <v>140</v>
      </c>
      <c r="P369" s="15">
        <f t="shared" si="49"/>
        <v>140</v>
      </c>
      <c r="Q369" s="15">
        <f t="shared" si="50"/>
        <v>0</v>
      </c>
      <c r="R369" s="15">
        <f t="shared" si="51"/>
        <v>0</v>
      </c>
      <c r="S369" s="15">
        <f t="shared" si="52"/>
        <v>149.97999999999999</v>
      </c>
      <c r="T369" s="15">
        <f t="shared" si="53"/>
        <v>0</v>
      </c>
      <c r="U369" s="13" t="str">
        <f t="shared" si="54"/>
        <v>Mon</v>
      </c>
      <c r="V369" s="13" t="str">
        <f t="shared" si="55"/>
        <v>Thu</v>
      </c>
    </row>
    <row r="370" spans="1:22" x14ac:dyDescent="0.25">
      <c r="A370" t="s">
        <v>430</v>
      </c>
      <c r="B370" t="s">
        <v>50</v>
      </c>
      <c r="C370" t="s">
        <v>23</v>
      </c>
      <c r="D370" t="s">
        <v>27</v>
      </c>
      <c r="F370" s="10">
        <v>44257</v>
      </c>
      <c r="G370" s="10">
        <v>44264</v>
      </c>
      <c r="H370" s="5">
        <v>1</v>
      </c>
      <c r="I370" s="11"/>
      <c r="J370" s="11"/>
      <c r="K370" s="12">
        <v>1.25</v>
      </c>
      <c r="L370" s="12">
        <v>340.70060000000001</v>
      </c>
      <c r="M370" t="s">
        <v>32</v>
      </c>
      <c r="N370" s="14">
        <f t="shared" si="48"/>
        <v>7</v>
      </c>
      <c r="O370" s="13" cm="1">
        <f t="array" ref="O370">INDEX(TechRate,MATCH(H370,TechNum,0))</f>
        <v>80</v>
      </c>
      <c r="P370" s="15">
        <f t="shared" si="49"/>
        <v>100</v>
      </c>
      <c r="Q370" s="15">
        <f t="shared" si="50"/>
        <v>100</v>
      </c>
      <c r="R370" s="15">
        <f t="shared" si="51"/>
        <v>340.70060000000001</v>
      </c>
      <c r="S370" s="15">
        <f t="shared" si="52"/>
        <v>440.70060000000001</v>
      </c>
      <c r="T370" s="15">
        <f t="shared" si="53"/>
        <v>440.70060000000001</v>
      </c>
      <c r="U370" s="13" t="str">
        <f t="shared" si="54"/>
        <v>Tue</v>
      </c>
      <c r="V370" s="13" t="str">
        <f t="shared" si="55"/>
        <v>Tue</v>
      </c>
    </row>
    <row r="371" spans="1:22" x14ac:dyDescent="0.25">
      <c r="A371" t="s">
        <v>431</v>
      </c>
      <c r="B371" t="s">
        <v>50</v>
      </c>
      <c r="C371" t="s">
        <v>23</v>
      </c>
      <c r="D371" t="s">
        <v>28</v>
      </c>
      <c r="E371" t="s">
        <v>18</v>
      </c>
      <c r="F371" s="10">
        <v>44257</v>
      </c>
      <c r="G371" s="10">
        <v>44265</v>
      </c>
      <c r="H371" s="5">
        <v>1</v>
      </c>
      <c r="I371" s="11"/>
      <c r="J371" s="11"/>
      <c r="K371" s="12">
        <v>0.75</v>
      </c>
      <c r="L371" s="12">
        <v>22.84</v>
      </c>
      <c r="M371" t="s">
        <v>34</v>
      </c>
      <c r="N371" s="14">
        <f t="shared" si="48"/>
        <v>8</v>
      </c>
      <c r="O371" s="13" cm="1">
        <f t="array" ref="O371">INDEX(TechRate,MATCH(H371,TechNum,0))</f>
        <v>80</v>
      </c>
      <c r="P371" s="15">
        <f t="shared" si="49"/>
        <v>60</v>
      </c>
      <c r="Q371" s="15">
        <f t="shared" si="50"/>
        <v>60</v>
      </c>
      <c r="R371" s="15">
        <f t="shared" si="51"/>
        <v>22.84</v>
      </c>
      <c r="S371" s="15">
        <f t="shared" si="52"/>
        <v>82.84</v>
      </c>
      <c r="T371" s="15">
        <f t="shared" si="53"/>
        <v>82.84</v>
      </c>
      <c r="U371" s="13" t="str">
        <f t="shared" si="54"/>
        <v>Tue</v>
      </c>
      <c r="V371" s="13" t="str">
        <f t="shared" si="55"/>
        <v>Wed</v>
      </c>
    </row>
    <row r="372" spans="1:22" x14ac:dyDescent="0.25">
      <c r="A372" t="s">
        <v>432</v>
      </c>
      <c r="B372" t="s">
        <v>52</v>
      </c>
      <c r="C372" t="s">
        <v>58</v>
      </c>
      <c r="D372" t="s">
        <v>28</v>
      </c>
      <c r="F372" s="10">
        <v>44257</v>
      </c>
      <c r="G372" s="10">
        <v>44266</v>
      </c>
      <c r="H372" s="5">
        <v>1</v>
      </c>
      <c r="I372" s="11"/>
      <c r="J372" s="11"/>
      <c r="K372" s="12">
        <v>0.5</v>
      </c>
      <c r="L372" s="12">
        <v>3.5750000000000002</v>
      </c>
      <c r="M372" t="s">
        <v>32</v>
      </c>
      <c r="N372" s="14">
        <f t="shared" si="48"/>
        <v>9</v>
      </c>
      <c r="O372" s="13" cm="1">
        <f t="array" ref="O372">INDEX(TechRate,MATCH(H372,TechNum,0))</f>
        <v>80</v>
      </c>
      <c r="P372" s="15">
        <f t="shared" si="49"/>
        <v>40</v>
      </c>
      <c r="Q372" s="15">
        <f t="shared" si="50"/>
        <v>40</v>
      </c>
      <c r="R372" s="15">
        <f t="shared" si="51"/>
        <v>3.5750000000000002</v>
      </c>
      <c r="S372" s="15">
        <f t="shared" si="52"/>
        <v>43.575000000000003</v>
      </c>
      <c r="T372" s="15">
        <f t="shared" si="53"/>
        <v>43.575000000000003</v>
      </c>
      <c r="U372" s="13" t="str">
        <f t="shared" si="54"/>
        <v>Tue</v>
      </c>
      <c r="V372" s="13" t="str">
        <f t="shared" si="55"/>
        <v>Thu</v>
      </c>
    </row>
    <row r="373" spans="1:22" x14ac:dyDescent="0.25">
      <c r="A373" t="s">
        <v>433</v>
      </c>
      <c r="B373" t="s">
        <v>52</v>
      </c>
      <c r="C373" t="s">
        <v>58</v>
      </c>
      <c r="D373" t="s">
        <v>27</v>
      </c>
      <c r="F373" s="10">
        <v>44257</v>
      </c>
      <c r="G373" s="10">
        <v>44266</v>
      </c>
      <c r="H373" s="5">
        <v>1</v>
      </c>
      <c r="I373" s="11"/>
      <c r="J373" s="11"/>
      <c r="K373" s="12">
        <v>0.25</v>
      </c>
      <c r="L373" s="12">
        <v>16.25</v>
      </c>
      <c r="M373" t="s">
        <v>32</v>
      </c>
      <c r="N373" s="14">
        <f t="shared" si="48"/>
        <v>9</v>
      </c>
      <c r="O373" s="13" cm="1">
        <f t="array" ref="O373">INDEX(TechRate,MATCH(H373,TechNum,0))</f>
        <v>80</v>
      </c>
      <c r="P373" s="15">
        <f t="shared" si="49"/>
        <v>20</v>
      </c>
      <c r="Q373" s="15">
        <f t="shared" si="50"/>
        <v>20</v>
      </c>
      <c r="R373" s="15">
        <f t="shared" si="51"/>
        <v>16.25</v>
      </c>
      <c r="S373" s="15">
        <f t="shared" si="52"/>
        <v>36.25</v>
      </c>
      <c r="T373" s="15">
        <f t="shared" si="53"/>
        <v>36.25</v>
      </c>
      <c r="U373" s="13" t="str">
        <f t="shared" si="54"/>
        <v>Tue</v>
      </c>
      <c r="V373" s="13" t="str">
        <f t="shared" si="55"/>
        <v>Thu</v>
      </c>
    </row>
    <row r="374" spans="1:22" x14ac:dyDescent="0.25">
      <c r="A374" t="s">
        <v>434</v>
      </c>
      <c r="B374" t="s">
        <v>49</v>
      </c>
      <c r="C374" t="s">
        <v>24</v>
      </c>
      <c r="D374" t="s">
        <v>28</v>
      </c>
      <c r="F374" s="10">
        <v>44257</v>
      </c>
      <c r="G374" s="10">
        <v>44275</v>
      </c>
      <c r="H374" s="5">
        <v>1</v>
      </c>
      <c r="I374" s="11"/>
      <c r="J374" s="11"/>
      <c r="K374" s="12">
        <v>0.75</v>
      </c>
      <c r="L374" s="12">
        <v>19.196999999999999</v>
      </c>
      <c r="M374" t="s">
        <v>34</v>
      </c>
      <c r="N374" s="14">
        <f t="shared" si="48"/>
        <v>18</v>
      </c>
      <c r="O374" s="13" cm="1">
        <f t="array" ref="O374">INDEX(TechRate,MATCH(H374,TechNum,0))</f>
        <v>80</v>
      </c>
      <c r="P374" s="15">
        <f t="shared" si="49"/>
        <v>60</v>
      </c>
      <c r="Q374" s="15">
        <f t="shared" si="50"/>
        <v>60</v>
      </c>
      <c r="R374" s="15">
        <f t="shared" si="51"/>
        <v>19.196999999999999</v>
      </c>
      <c r="S374" s="15">
        <f t="shared" si="52"/>
        <v>79.197000000000003</v>
      </c>
      <c r="T374" s="15">
        <f t="shared" si="53"/>
        <v>79.197000000000003</v>
      </c>
      <c r="U374" s="13" t="str">
        <f t="shared" si="54"/>
        <v>Tue</v>
      </c>
      <c r="V374" s="13" t="str">
        <f t="shared" si="55"/>
        <v>Sat</v>
      </c>
    </row>
    <row r="375" spans="1:22" x14ac:dyDescent="0.25">
      <c r="A375" t="s">
        <v>435</v>
      </c>
      <c r="B375" t="s">
        <v>54</v>
      </c>
      <c r="C375" t="s">
        <v>59</v>
      </c>
      <c r="D375" t="s">
        <v>26</v>
      </c>
      <c r="F375" s="10">
        <v>44257</v>
      </c>
      <c r="G375" s="10">
        <v>44271</v>
      </c>
      <c r="H375" s="5">
        <v>1</v>
      </c>
      <c r="I375" s="11"/>
      <c r="J375" s="11"/>
      <c r="K375" s="12">
        <v>0.25</v>
      </c>
      <c r="L375" s="12">
        <v>73.508899999999997</v>
      </c>
      <c r="M375" t="s">
        <v>34</v>
      </c>
      <c r="N375" s="14">
        <f t="shared" si="48"/>
        <v>14</v>
      </c>
      <c r="O375" s="13" cm="1">
        <f t="array" ref="O375">INDEX(TechRate,MATCH(H375,TechNum,0))</f>
        <v>80</v>
      </c>
      <c r="P375" s="15">
        <f t="shared" si="49"/>
        <v>20</v>
      </c>
      <c r="Q375" s="15">
        <f t="shared" si="50"/>
        <v>20</v>
      </c>
      <c r="R375" s="15">
        <f t="shared" si="51"/>
        <v>73.508899999999997</v>
      </c>
      <c r="S375" s="15">
        <f t="shared" si="52"/>
        <v>93.508899999999997</v>
      </c>
      <c r="T375" s="15">
        <f t="shared" si="53"/>
        <v>93.508899999999997</v>
      </c>
      <c r="U375" s="13" t="str">
        <f t="shared" si="54"/>
        <v>Tue</v>
      </c>
      <c r="V375" s="13" t="str">
        <f t="shared" si="55"/>
        <v>Tue</v>
      </c>
    </row>
    <row r="376" spans="1:22" x14ac:dyDescent="0.25">
      <c r="A376" t="s">
        <v>436</v>
      </c>
      <c r="B376" t="s">
        <v>49</v>
      </c>
      <c r="C376" t="s">
        <v>24</v>
      </c>
      <c r="D376" t="s">
        <v>27</v>
      </c>
      <c r="F376" s="10">
        <v>44257</v>
      </c>
      <c r="G376" s="10">
        <v>44278</v>
      </c>
      <c r="H376" s="5">
        <v>1</v>
      </c>
      <c r="I376" s="11"/>
      <c r="J376" s="11"/>
      <c r="K376" s="12">
        <v>0.25</v>
      </c>
      <c r="L376" s="12">
        <v>144</v>
      </c>
      <c r="M376" t="s">
        <v>34</v>
      </c>
      <c r="N376" s="14">
        <f t="shared" si="48"/>
        <v>21</v>
      </c>
      <c r="O376" s="13" cm="1">
        <f t="array" ref="O376">INDEX(TechRate,MATCH(H376,TechNum,0))</f>
        <v>80</v>
      </c>
      <c r="P376" s="15">
        <f t="shared" si="49"/>
        <v>20</v>
      </c>
      <c r="Q376" s="15">
        <f t="shared" si="50"/>
        <v>20</v>
      </c>
      <c r="R376" s="15">
        <f t="shared" si="51"/>
        <v>144</v>
      </c>
      <c r="S376" s="15">
        <f t="shared" si="52"/>
        <v>164</v>
      </c>
      <c r="T376" s="15">
        <f t="shared" si="53"/>
        <v>164</v>
      </c>
      <c r="U376" s="13" t="str">
        <f t="shared" si="54"/>
        <v>Tue</v>
      </c>
      <c r="V376" s="13" t="str">
        <f t="shared" si="55"/>
        <v>Tue</v>
      </c>
    </row>
    <row r="377" spans="1:22" x14ac:dyDescent="0.25">
      <c r="A377" t="s">
        <v>437</v>
      </c>
      <c r="B377" t="s">
        <v>54</v>
      </c>
      <c r="C377" t="s">
        <v>24</v>
      </c>
      <c r="D377" t="s">
        <v>16</v>
      </c>
      <c r="F377" s="10">
        <v>44257</v>
      </c>
      <c r="G377" s="10">
        <v>44278</v>
      </c>
      <c r="H377" s="5">
        <v>1</v>
      </c>
      <c r="I377" s="11"/>
      <c r="J377" s="11" t="s">
        <v>18</v>
      </c>
      <c r="K377" s="12">
        <v>2</v>
      </c>
      <c r="L377" s="12">
        <v>94.71</v>
      </c>
      <c r="M377" t="s">
        <v>33</v>
      </c>
      <c r="N377" s="14">
        <f t="shared" si="48"/>
        <v>21</v>
      </c>
      <c r="O377" s="13" cm="1">
        <f t="array" ref="O377">INDEX(TechRate,MATCH(H377,TechNum,0))</f>
        <v>80</v>
      </c>
      <c r="P377" s="15">
        <f t="shared" si="49"/>
        <v>160</v>
      </c>
      <c r="Q377" s="15">
        <f t="shared" si="50"/>
        <v>160</v>
      </c>
      <c r="R377" s="15">
        <f t="shared" si="51"/>
        <v>0</v>
      </c>
      <c r="S377" s="15">
        <f t="shared" si="52"/>
        <v>254.70999999999998</v>
      </c>
      <c r="T377" s="15">
        <f t="shared" si="53"/>
        <v>160</v>
      </c>
      <c r="U377" s="13" t="str">
        <f t="shared" si="54"/>
        <v>Tue</v>
      </c>
      <c r="V377" s="13" t="str">
        <f t="shared" si="55"/>
        <v>Tue</v>
      </c>
    </row>
    <row r="378" spans="1:22" x14ac:dyDescent="0.25">
      <c r="A378" t="s">
        <v>438</v>
      </c>
      <c r="B378" t="s">
        <v>49</v>
      </c>
      <c r="C378" t="s">
        <v>24</v>
      </c>
      <c r="D378" t="s">
        <v>27</v>
      </c>
      <c r="E378" t="s">
        <v>18</v>
      </c>
      <c r="F378" s="10">
        <v>44258</v>
      </c>
      <c r="G378" s="10">
        <v>44264</v>
      </c>
      <c r="H378" s="5">
        <v>2</v>
      </c>
      <c r="I378" s="11"/>
      <c r="J378" s="11"/>
      <c r="K378" s="12">
        <v>0.25</v>
      </c>
      <c r="L378" s="12">
        <v>41.153799999999997</v>
      </c>
      <c r="M378" t="s">
        <v>33</v>
      </c>
      <c r="N378" s="14">
        <f t="shared" si="48"/>
        <v>6</v>
      </c>
      <c r="O378" s="13" cm="1">
        <f t="array" ref="O378">INDEX(TechRate,MATCH(H378,TechNum,0))</f>
        <v>140</v>
      </c>
      <c r="P378" s="15">
        <f t="shared" si="49"/>
        <v>35</v>
      </c>
      <c r="Q378" s="15">
        <f t="shared" si="50"/>
        <v>35</v>
      </c>
      <c r="R378" s="15">
        <f t="shared" si="51"/>
        <v>41.153799999999997</v>
      </c>
      <c r="S378" s="15">
        <f t="shared" si="52"/>
        <v>76.15379999999999</v>
      </c>
      <c r="T378" s="15">
        <f t="shared" si="53"/>
        <v>76.15379999999999</v>
      </c>
      <c r="U378" s="13" t="str">
        <f t="shared" si="54"/>
        <v>Wed</v>
      </c>
      <c r="V378" s="13" t="str">
        <f t="shared" si="55"/>
        <v>Tue</v>
      </c>
    </row>
    <row r="379" spans="1:22" x14ac:dyDescent="0.25">
      <c r="A379" t="s">
        <v>439</v>
      </c>
      <c r="B379" t="s">
        <v>55</v>
      </c>
      <c r="C379" t="s">
        <v>22</v>
      </c>
      <c r="D379" t="s">
        <v>28</v>
      </c>
      <c r="F379" s="10">
        <v>44258</v>
      </c>
      <c r="G379" s="10">
        <v>44292</v>
      </c>
      <c r="H379" s="5">
        <v>2</v>
      </c>
      <c r="I379" s="11"/>
      <c r="J379" s="11"/>
      <c r="K379" s="12">
        <v>0.5</v>
      </c>
      <c r="L379" s="12">
        <v>76.9499</v>
      </c>
      <c r="M379" t="s">
        <v>33</v>
      </c>
      <c r="N379" s="14">
        <f t="shared" si="48"/>
        <v>34</v>
      </c>
      <c r="O379" s="13" cm="1">
        <f t="array" ref="O379">INDEX(TechRate,MATCH(H379,TechNum,0))</f>
        <v>140</v>
      </c>
      <c r="P379" s="15">
        <f t="shared" si="49"/>
        <v>70</v>
      </c>
      <c r="Q379" s="15">
        <f t="shared" si="50"/>
        <v>70</v>
      </c>
      <c r="R379" s="15">
        <f t="shared" si="51"/>
        <v>76.9499</v>
      </c>
      <c r="S379" s="15">
        <f t="shared" si="52"/>
        <v>146.94990000000001</v>
      </c>
      <c r="T379" s="15">
        <f t="shared" si="53"/>
        <v>146.94990000000001</v>
      </c>
      <c r="U379" s="13" t="str">
        <f t="shared" si="54"/>
        <v>Wed</v>
      </c>
      <c r="V379" s="13" t="str">
        <f t="shared" si="55"/>
        <v>Tue</v>
      </c>
    </row>
    <row r="380" spans="1:22" x14ac:dyDescent="0.25">
      <c r="A380" t="s">
        <v>440</v>
      </c>
      <c r="B380" t="s">
        <v>53</v>
      </c>
      <c r="C380" t="s">
        <v>23</v>
      </c>
      <c r="D380" t="s">
        <v>27</v>
      </c>
      <c r="F380" s="10">
        <v>44258</v>
      </c>
      <c r="G380" s="10">
        <v>44312</v>
      </c>
      <c r="H380" s="5">
        <v>1</v>
      </c>
      <c r="I380" s="11"/>
      <c r="J380" s="11"/>
      <c r="K380" s="12">
        <v>0.5</v>
      </c>
      <c r="L380" s="12">
        <v>25.24</v>
      </c>
      <c r="M380" t="s">
        <v>34</v>
      </c>
      <c r="N380" s="14">
        <f t="shared" si="48"/>
        <v>54</v>
      </c>
      <c r="O380" s="13" cm="1">
        <f t="array" ref="O380">INDEX(TechRate,MATCH(H380,TechNum,0))</f>
        <v>80</v>
      </c>
      <c r="P380" s="15">
        <f t="shared" si="49"/>
        <v>40</v>
      </c>
      <c r="Q380" s="15">
        <f t="shared" si="50"/>
        <v>40</v>
      </c>
      <c r="R380" s="15">
        <f t="shared" si="51"/>
        <v>25.24</v>
      </c>
      <c r="S380" s="15">
        <f t="shared" si="52"/>
        <v>65.239999999999995</v>
      </c>
      <c r="T380" s="15">
        <f t="shared" si="53"/>
        <v>65.239999999999995</v>
      </c>
      <c r="U380" s="13" t="str">
        <f t="shared" si="54"/>
        <v>Wed</v>
      </c>
      <c r="V380" s="13" t="str">
        <f t="shared" si="55"/>
        <v>Mon</v>
      </c>
    </row>
    <row r="381" spans="1:22" x14ac:dyDescent="0.25">
      <c r="A381" t="s">
        <v>441</v>
      </c>
      <c r="B381" t="s">
        <v>50</v>
      </c>
      <c r="C381" t="s">
        <v>24</v>
      </c>
      <c r="D381" t="s">
        <v>27</v>
      </c>
      <c r="E381" t="s">
        <v>18</v>
      </c>
      <c r="F381" s="10">
        <v>44258</v>
      </c>
      <c r="G381" s="10">
        <v>44329</v>
      </c>
      <c r="H381" s="5">
        <v>2</v>
      </c>
      <c r="I381" s="11"/>
      <c r="J381" s="11"/>
      <c r="K381" s="12">
        <v>0.75</v>
      </c>
      <c r="L381" s="12">
        <v>572.62689999999998</v>
      </c>
      <c r="M381" t="s">
        <v>33</v>
      </c>
      <c r="N381" s="14">
        <f t="shared" si="48"/>
        <v>71</v>
      </c>
      <c r="O381" s="13" cm="1">
        <f t="array" ref="O381">INDEX(TechRate,MATCH(H381,TechNum,0))</f>
        <v>140</v>
      </c>
      <c r="P381" s="15">
        <f t="shared" si="49"/>
        <v>105</v>
      </c>
      <c r="Q381" s="15">
        <f t="shared" si="50"/>
        <v>105</v>
      </c>
      <c r="R381" s="15">
        <f t="shared" si="51"/>
        <v>572.62689999999998</v>
      </c>
      <c r="S381" s="15">
        <f t="shared" si="52"/>
        <v>677.62689999999998</v>
      </c>
      <c r="T381" s="15">
        <f t="shared" si="53"/>
        <v>677.62689999999998</v>
      </c>
      <c r="U381" s="13" t="str">
        <f t="shared" si="54"/>
        <v>Wed</v>
      </c>
      <c r="V381" s="13" t="str">
        <f t="shared" si="55"/>
        <v>Thu</v>
      </c>
    </row>
    <row r="382" spans="1:22" x14ac:dyDescent="0.25">
      <c r="A382" t="s">
        <v>442</v>
      </c>
      <c r="B382" t="s">
        <v>52</v>
      </c>
      <c r="C382" t="s">
        <v>24</v>
      </c>
      <c r="D382" t="s">
        <v>28</v>
      </c>
      <c r="F382" s="10">
        <v>44258</v>
      </c>
      <c r="G382" s="10">
        <v>44389</v>
      </c>
      <c r="H382" s="5">
        <v>2</v>
      </c>
      <c r="I382" s="11"/>
      <c r="J382" s="11"/>
      <c r="K382" s="12">
        <v>1.25</v>
      </c>
      <c r="L382" s="12">
        <v>361.90370000000001</v>
      </c>
      <c r="M382" t="s">
        <v>32</v>
      </c>
      <c r="N382" s="14">
        <f t="shared" si="48"/>
        <v>131</v>
      </c>
      <c r="O382" s="13" cm="1">
        <f t="array" ref="O382">INDEX(TechRate,MATCH(H382,TechNum,0))</f>
        <v>140</v>
      </c>
      <c r="P382" s="15">
        <f t="shared" si="49"/>
        <v>175</v>
      </c>
      <c r="Q382" s="15">
        <f t="shared" si="50"/>
        <v>175</v>
      </c>
      <c r="R382" s="15">
        <f t="shared" si="51"/>
        <v>361.90370000000001</v>
      </c>
      <c r="S382" s="15">
        <f t="shared" si="52"/>
        <v>536.90370000000007</v>
      </c>
      <c r="T382" s="15">
        <f t="shared" si="53"/>
        <v>536.90370000000007</v>
      </c>
      <c r="U382" s="13" t="str">
        <f t="shared" si="54"/>
        <v>Wed</v>
      </c>
      <c r="V382" s="13" t="str">
        <f t="shared" si="55"/>
        <v>Mon</v>
      </c>
    </row>
    <row r="383" spans="1:22" x14ac:dyDescent="0.25">
      <c r="A383" t="s">
        <v>443</v>
      </c>
      <c r="B383" t="s">
        <v>50</v>
      </c>
      <c r="C383" t="s">
        <v>59</v>
      </c>
      <c r="D383" t="s">
        <v>27</v>
      </c>
      <c r="F383" s="10">
        <v>44259</v>
      </c>
      <c r="G383" s="10">
        <v>44263</v>
      </c>
      <c r="H383" s="5">
        <v>1</v>
      </c>
      <c r="I383" s="11"/>
      <c r="J383" s="11"/>
      <c r="K383" s="12">
        <v>0.25</v>
      </c>
      <c r="L383" s="12">
        <v>110.2272</v>
      </c>
      <c r="M383" t="s">
        <v>32</v>
      </c>
      <c r="N383" s="14">
        <f t="shared" si="48"/>
        <v>4</v>
      </c>
      <c r="O383" s="13" cm="1">
        <f t="array" ref="O383">INDEX(TechRate,MATCH(H383,TechNum,0))</f>
        <v>80</v>
      </c>
      <c r="P383" s="15">
        <f t="shared" si="49"/>
        <v>20</v>
      </c>
      <c r="Q383" s="15">
        <f t="shared" si="50"/>
        <v>20</v>
      </c>
      <c r="R383" s="15">
        <f t="shared" si="51"/>
        <v>110.2272</v>
      </c>
      <c r="S383" s="15">
        <f t="shared" si="52"/>
        <v>130.22719999999998</v>
      </c>
      <c r="T383" s="15">
        <f t="shared" si="53"/>
        <v>130.22719999999998</v>
      </c>
      <c r="U383" s="13" t="str">
        <f t="shared" si="54"/>
        <v>Thu</v>
      </c>
      <c r="V383" s="13" t="str">
        <f t="shared" si="55"/>
        <v>Mon</v>
      </c>
    </row>
    <row r="384" spans="1:22" x14ac:dyDescent="0.25">
      <c r="A384" t="s">
        <v>444</v>
      </c>
      <c r="B384" t="s">
        <v>52</v>
      </c>
      <c r="C384" t="s">
        <v>58</v>
      </c>
      <c r="D384" t="s">
        <v>27</v>
      </c>
      <c r="F384" s="10">
        <v>44259</v>
      </c>
      <c r="G384" s="10">
        <v>44270</v>
      </c>
      <c r="H384" s="5">
        <v>1</v>
      </c>
      <c r="I384" s="11"/>
      <c r="J384" s="11"/>
      <c r="K384" s="12">
        <v>0.25</v>
      </c>
      <c r="L384" s="12">
        <v>33.910499999999999</v>
      </c>
      <c r="M384" t="s">
        <v>32</v>
      </c>
      <c r="N384" s="14">
        <f t="shared" si="48"/>
        <v>11</v>
      </c>
      <c r="O384" s="13" cm="1">
        <f t="array" ref="O384">INDEX(TechRate,MATCH(H384,TechNum,0))</f>
        <v>80</v>
      </c>
      <c r="P384" s="15">
        <f t="shared" si="49"/>
        <v>20</v>
      </c>
      <c r="Q384" s="15">
        <f t="shared" si="50"/>
        <v>20</v>
      </c>
      <c r="R384" s="15">
        <f t="shared" si="51"/>
        <v>33.910499999999999</v>
      </c>
      <c r="S384" s="15">
        <f t="shared" si="52"/>
        <v>53.910499999999999</v>
      </c>
      <c r="T384" s="15">
        <f t="shared" si="53"/>
        <v>53.910499999999999</v>
      </c>
      <c r="U384" s="13" t="str">
        <f t="shared" si="54"/>
        <v>Thu</v>
      </c>
      <c r="V384" s="13" t="str">
        <f t="shared" si="55"/>
        <v>Mon</v>
      </c>
    </row>
    <row r="385" spans="1:22" x14ac:dyDescent="0.25">
      <c r="A385" t="s">
        <v>445</v>
      </c>
      <c r="B385" t="s">
        <v>51</v>
      </c>
      <c r="C385" t="s">
        <v>22</v>
      </c>
      <c r="D385" t="s">
        <v>27</v>
      </c>
      <c r="F385" s="10">
        <v>44259</v>
      </c>
      <c r="G385" s="10">
        <v>44279</v>
      </c>
      <c r="H385" s="5">
        <v>2</v>
      </c>
      <c r="I385" s="11"/>
      <c r="J385" s="11"/>
      <c r="K385" s="12">
        <v>0.25</v>
      </c>
      <c r="L385" s="12">
        <v>19</v>
      </c>
      <c r="M385" t="s">
        <v>32</v>
      </c>
      <c r="N385" s="14">
        <f t="shared" si="48"/>
        <v>20</v>
      </c>
      <c r="O385" s="13" cm="1">
        <f t="array" ref="O385">INDEX(TechRate,MATCH(H385,TechNum,0))</f>
        <v>140</v>
      </c>
      <c r="P385" s="15">
        <f t="shared" si="49"/>
        <v>35</v>
      </c>
      <c r="Q385" s="15">
        <f t="shared" si="50"/>
        <v>35</v>
      </c>
      <c r="R385" s="15">
        <f t="shared" si="51"/>
        <v>19</v>
      </c>
      <c r="S385" s="15">
        <f t="shared" si="52"/>
        <v>54</v>
      </c>
      <c r="T385" s="15">
        <f t="shared" si="53"/>
        <v>54</v>
      </c>
      <c r="U385" s="13" t="str">
        <f t="shared" si="54"/>
        <v>Thu</v>
      </c>
      <c r="V385" s="13" t="str">
        <f t="shared" si="55"/>
        <v>Wed</v>
      </c>
    </row>
    <row r="386" spans="1:22" x14ac:dyDescent="0.25">
      <c r="A386" t="s">
        <v>446</v>
      </c>
      <c r="B386" t="s">
        <v>53</v>
      </c>
      <c r="C386" t="s">
        <v>23</v>
      </c>
      <c r="D386" t="s">
        <v>16</v>
      </c>
      <c r="F386" s="10">
        <v>44259</v>
      </c>
      <c r="G386" s="10">
        <v>44279</v>
      </c>
      <c r="H386" s="5">
        <v>1</v>
      </c>
      <c r="I386" s="11"/>
      <c r="J386" s="11"/>
      <c r="K386" s="12">
        <v>1.25</v>
      </c>
      <c r="L386" s="12">
        <v>294.77999999999997</v>
      </c>
      <c r="M386" t="s">
        <v>34</v>
      </c>
      <c r="N386" s="14">
        <f t="shared" si="48"/>
        <v>20</v>
      </c>
      <c r="O386" s="13" cm="1">
        <f t="array" ref="O386">INDEX(TechRate,MATCH(H386,TechNum,0))</f>
        <v>80</v>
      </c>
      <c r="P386" s="15">
        <f t="shared" si="49"/>
        <v>100</v>
      </c>
      <c r="Q386" s="15">
        <f t="shared" si="50"/>
        <v>100</v>
      </c>
      <c r="R386" s="15">
        <f t="shared" si="51"/>
        <v>294.77999999999997</v>
      </c>
      <c r="S386" s="15">
        <f t="shared" si="52"/>
        <v>394.78</v>
      </c>
      <c r="T386" s="15">
        <f t="shared" si="53"/>
        <v>394.78</v>
      </c>
      <c r="U386" s="13" t="str">
        <f t="shared" si="54"/>
        <v>Thu</v>
      </c>
      <c r="V386" s="13" t="str">
        <f t="shared" si="55"/>
        <v>Wed</v>
      </c>
    </row>
    <row r="387" spans="1:22" x14ac:dyDescent="0.25">
      <c r="A387" t="s">
        <v>447</v>
      </c>
      <c r="B387" t="s">
        <v>55</v>
      </c>
      <c r="C387" t="s">
        <v>22</v>
      </c>
      <c r="D387" t="s">
        <v>27</v>
      </c>
      <c r="F387" s="10">
        <v>44259</v>
      </c>
      <c r="G387" s="10">
        <v>44312</v>
      </c>
      <c r="H387" s="5">
        <v>2</v>
      </c>
      <c r="I387" s="11"/>
      <c r="J387" s="11"/>
      <c r="K387" s="12">
        <v>0.25</v>
      </c>
      <c r="L387" s="12">
        <v>83.231700000000004</v>
      </c>
      <c r="M387" t="s">
        <v>32</v>
      </c>
      <c r="N387" s="14">
        <f t="shared" si="48"/>
        <v>53</v>
      </c>
      <c r="O387" s="13" cm="1">
        <f t="array" ref="O387">INDEX(TechRate,MATCH(H387,TechNum,0))</f>
        <v>140</v>
      </c>
      <c r="P387" s="15">
        <f t="shared" si="49"/>
        <v>35</v>
      </c>
      <c r="Q387" s="15">
        <f t="shared" si="50"/>
        <v>35</v>
      </c>
      <c r="R387" s="15">
        <f t="shared" si="51"/>
        <v>83.231700000000004</v>
      </c>
      <c r="S387" s="15">
        <f t="shared" si="52"/>
        <v>118.2317</v>
      </c>
      <c r="T387" s="15">
        <f t="shared" si="53"/>
        <v>118.2317</v>
      </c>
      <c r="U387" s="13" t="str">
        <f t="shared" si="54"/>
        <v>Thu</v>
      </c>
      <c r="V387" s="13" t="str">
        <f t="shared" si="55"/>
        <v>Mon</v>
      </c>
    </row>
    <row r="388" spans="1:22" x14ac:dyDescent="0.25">
      <c r="A388" t="s">
        <v>448</v>
      </c>
      <c r="B388" t="s">
        <v>52</v>
      </c>
      <c r="C388" t="s">
        <v>58</v>
      </c>
      <c r="D388" t="s">
        <v>27</v>
      </c>
      <c r="F388" s="10">
        <v>44263</v>
      </c>
      <c r="G388" s="10">
        <v>44271</v>
      </c>
      <c r="H388" s="5">
        <v>1</v>
      </c>
      <c r="I388" s="11"/>
      <c r="J388" s="11"/>
      <c r="K388" s="12">
        <v>0.75</v>
      </c>
      <c r="L388" s="12">
        <v>103.0842</v>
      </c>
      <c r="M388" t="s">
        <v>32</v>
      </c>
      <c r="N388" s="14">
        <f t="shared" si="48"/>
        <v>8</v>
      </c>
      <c r="O388" s="13" cm="1">
        <f t="array" ref="O388">INDEX(TechRate,MATCH(H388,TechNum,0))</f>
        <v>80</v>
      </c>
      <c r="P388" s="15">
        <f t="shared" si="49"/>
        <v>60</v>
      </c>
      <c r="Q388" s="15">
        <f t="shared" si="50"/>
        <v>60</v>
      </c>
      <c r="R388" s="15">
        <f t="shared" si="51"/>
        <v>103.0842</v>
      </c>
      <c r="S388" s="15">
        <f t="shared" si="52"/>
        <v>163.08420000000001</v>
      </c>
      <c r="T388" s="15">
        <f t="shared" si="53"/>
        <v>163.08420000000001</v>
      </c>
      <c r="U388" s="13" t="str">
        <f t="shared" si="54"/>
        <v>Mon</v>
      </c>
      <c r="V388" s="13" t="str">
        <f t="shared" si="55"/>
        <v>Tue</v>
      </c>
    </row>
    <row r="389" spans="1:22" x14ac:dyDescent="0.25">
      <c r="A389" t="s">
        <v>449</v>
      </c>
      <c r="B389" t="s">
        <v>49</v>
      </c>
      <c r="C389" t="s">
        <v>59</v>
      </c>
      <c r="D389" t="s">
        <v>28</v>
      </c>
      <c r="F389" s="10">
        <v>44263</v>
      </c>
      <c r="G389" s="10">
        <v>44271</v>
      </c>
      <c r="H389" s="5">
        <v>2</v>
      </c>
      <c r="I389" s="11"/>
      <c r="J389" s="11"/>
      <c r="K389" s="12">
        <v>0.5</v>
      </c>
      <c r="L389" s="12">
        <v>144.30529999999999</v>
      </c>
      <c r="M389" t="s">
        <v>33</v>
      </c>
      <c r="N389" s="14">
        <f t="shared" si="48"/>
        <v>8</v>
      </c>
      <c r="O389" s="13" cm="1">
        <f t="array" ref="O389">INDEX(TechRate,MATCH(H389,TechNum,0))</f>
        <v>140</v>
      </c>
      <c r="P389" s="15">
        <f t="shared" si="49"/>
        <v>70</v>
      </c>
      <c r="Q389" s="15">
        <f t="shared" si="50"/>
        <v>70</v>
      </c>
      <c r="R389" s="15">
        <f t="shared" si="51"/>
        <v>144.30529999999999</v>
      </c>
      <c r="S389" s="15">
        <f t="shared" si="52"/>
        <v>214.30529999999999</v>
      </c>
      <c r="T389" s="15">
        <f t="shared" si="53"/>
        <v>214.30529999999999</v>
      </c>
      <c r="U389" s="13" t="str">
        <f t="shared" si="54"/>
        <v>Mon</v>
      </c>
      <c r="V389" s="13" t="str">
        <f t="shared" si="55"/>
        <v>Tue</v>
      </c>
    </row>
    <row r="390" spans="1:22" x14ac:dyDescent="0.25">
      <c r="A390" t="s">
        <v>450</v>
      </c>
      <c r="B390" t="s">
        <v>51</v>
      </c>
      <c r="C390" t="s">
        <v>22</v>
      </c>
      <c r="D390" t="s">
        <v>27</v>
      </c>
      <c r="F390" s="10">
        <v>44263</v>
      </c>
      <c r="G390" s="10">
        <v>44280</v>
      </c>
      <c r="H390" s="5">
        <v>2</v>
      </c>
      <c r="I390" s="11"/>
      <c r="J390" s="11"/>
      <c r="K390" s="12">
        <v>0.25</v>
      </c>
      <c r="L390" s="12">
        <v>39</v>
      </c>
      <c r="M390" t="s">
        <v>32</v>
      </c>
      <c r="N390" s="14">
        <f t="shared" si="48"/>
        <v>17</v>
      </c>
      <c r="O390" s="13" cm="1">
        <f t="array" ref="O390">INDEX(TechRate,MATCH(H390,TechNum,0))</f>
        <v>140</v>
      </c>
      <c r="P390" s="15">
        <f t="shared" si="49"/>
        <v>35</v>
      </c>
      <c r="Q390" s="15">
        <f t="shared" si="50"/>
        <v>35</v>
      </c>
      <c r="R390" s="15">
        <f t="shared" si="51"/>
        <v>39</v>
      </c>
      <c r="S390" s="15">
        <f t="shared" si="52"/>
        <v>74</v>
      </c>
      <c r="T390" s="15">
        <f t="shared" si="53"/>
        <v>74</v>
      </c>
      <c r="U390" s="13" t="str">
        <f t="shared" si="54"/>
        <v>Mon</v>
      </c>
      <c r="V390" s="13" t="str">
        <f t="shared" si="55"/>
        <v>Thu</v>
      </c>
    </row>
    <row r="391" spans="1:22" x14ac:dyDescent="0.25">
      <c r="A391" t="s">
        <v>451</v>
      </c>
      <c r="B391" t="s">
        <v>49</v>
      </c>
      <c r="C391" t="s">
        <v>24</v>
      </c>
      <c r="D391" t="s">
        <v>16</v>
      </c>
      <c r="F391" s="10">
        <v>44263</v>
      </c>
      <c r="G391" s="10">
        <v>44282</v>
      </c>
      <c r="H391" s="5">
        <v>2</v>
      </c>
      <c r="I391" s="11"/>
      <c r="J391" s="11"/>
      <c r="K391" s="12">
        <v>2.5</v>
      </c>
      <c r="L391" s="12">
        <v>224</v>
      </c>
      <c r="M391" t="s">
        <v>33</v>
      </c>
      <c r="N391" s="14">
        <f t="shared" si="48"/>
        <v>19</v>
      </c>
      <c r="O391" s="13" cm="1">
        <f t="array" ref="O391">INDEX(TechRate,MATCH(H391,TechNum,0))</f>
        <v>140</v>
      </c>
      <c r="P391" s="15">
        <f t="shared" si="49"/>
        <v>350</v>
      </c>
      <c r="Q391" s="15">
        <f t="shared" si="50"/>
        <v>350</v>
      </c>
      <c r="R391" s="15">
        <f t="shared" si="51"/>
        <v>224</v>
      </c>
      <c r="S391" s="15">
        <f t="shared" si="52"/>
        <v>574</v>
      </c>
      <c r="T391" s="15">
        <f t="shared" si="53"/>
        <v>574</v>
      </c>
      <c r="U391" s="13" t="str">
        <f t="shared" si="54"/>
        <v>Mon</v>
      </c>
      <c r="V391" s="13" t="str">
        <f t="shared" si="55"/>
        <v>Sat</v>
      </c>
    </row>
    <row r="392" spans="1:22" x14ac:dyDescent="0.25">
      <c r="A392" t="s">
        <v>452</v>
      </c>
      <c r="B392" t="s">
        <v>52</v>
      </c>
      <c r="C392" t="s">
        <v>58</v>
      </c>
      <c r="D392" t="s">
        <v>27</v>
      </c>
      <c r="F392" s="10">
        <v>44263</v>
      </c>
      <c r="G392" s="10">
        <v>44359</v>
      </c>
      <c r="H392" s="5">
        <v>1</v>
      </c>
      <c r="I392" s="11"/>
      <c r="J392" s="11"/>
      <c r="K392" s="12">
        <v>0.5</v>
      </c>
      <c r="L392" s="12">
        <v>475.54</v>
      </c>
      <c r="M392" t="s">
        <v>32</v>
      </c>
      <c r="N392" s="14">
        <f t="shared" si="48"/>
        <v>96</v>
      </c>
      <c r="O392" s="13" cm="1">
        <f t="array" ref="O392">INDEX(TechRate,MATCH(H392,TechNum,0))</f>
        <v>80</v>
      </c>
      <c r="P392" s="15">
        <f t="shared" si="49"/>
        <v>40</v>
      </c>
      <c r="Q392" s="15">
        <f t="shared" si="50"/>
        <v>40</v>
      </c>
      <c r="R392" s="15">
        <f t="shared" si="51"/>
        <v>475.54</v>
      </c>
      <c r="S392" s="15">
        <f t="shared" si="52"/>
        <v>515.54</v>
      </c>
      <c r="T392" s="15">
        <f t="shared" si="53"/>
        <v>515.54</v>
      </c>
      <c r="U392" s="13" t="str">
        <f t="shared" si="54"/>
        <v>Mon</v>
      </c>
      <c r="V392" s="13" t="str">
        <f t="shared" si="55"/>
        <v>Sat</v>
      </c>
    </row>
    <row r="393" spans="1:22" x14ac:dyDescent="0.25">
      <c r="A393" t="s">
        <v>453</v>
      </c>
      <c r="B393" t="s">
        <v>49</v>
      </c>
      <c r="C393" t="s">
        <v>23</v>
      </c>
      <c r="D393" t="s">
        <v>27</v>
      </c>
      <c r="F393" s="10">
        <v>44264</v>
      </c>
      <c r="G393" s="10">
        <v>44271</v>
      </c>
      <c r="H393" s="5">
        <v>1</v>
      </c>
      <c r="I393" s="11"/>
      <c r="J393" s="11"/>
      <c r="K393" s="12">
        <v>1</v>
      </c>
      <c r="L393" s="12">
        <v>46.036799999999999</v>
      </c>
      <c r="M393" t="s">
        <v>33</v>
      </c>
      <c r="N393" s="14">
        <f t="shared" si="48"/>
        <v>7</v>
      </c>
      <c r="O393" s="13" cm="1">
        <f t="array" ref="O393">INDEX(TechRate,MATCH(H393,TechNum,0))</f>
        <v>80</v>
      </c>
      <c r="P393" s="15">
        <f t="shared" si="49"/>
        <v>80</v>
      </c>
      <c r="Q393" s="15">
        <f t="shared" si="50"/>
        <v>80</v>
      </c>
      <c r="R393" s="15">
        <f t="shared" si="51"/>
        <v>46.036799999999999</v>
      </c>
      <c r="S393" s="15">
        <f t="shared" si="52"/>
        <v>126.0368</v>
      </c>
      <c r="T393" s="15">
        <f t="shared" si="53"/>
        <v>126.0368</v>
      </c>
      <c r="U393" s="13" t="str">
        <f t="shared" si="54"/>
        <v>Tue</v>
      </c>
      <c r="V393" s="13" t="str">
        <f t="shared" si="55"/>
        <v>Tue</v>
      </c>
    </row>
    <row r="394" spans="1:22" x14ac:dyDescent="0.25">
      <c r="A394" t="s">
        <v>454</v>
      </c>
      <c r="B394" t="s">
        <v>52</v>
      </c>
      <c r="C394" t="s">
        <v>58</v>
      </c>
      <c r="D394" t="s">
        <v>27</v>
      </c>
      <c r="F394" s="10">
        <v>44264</v>
      </c>
      <c r="G394" s="10">
        <v>44271</v>
      </c>
      <c r="H394" s="5">
        <v>1</v>
      </c>
      <c r="I394" s="11"/>
      <c r="J394" s="11"/>
      <c r="K394" s="12">
        <v>0.75</v>
      </c>
      <c r="L394" s="12">
        <v>294.5514</v>
      </c>
      <c r="M394" t="s">
        <v>32</v>
      </c>
      <c r="N394" s="14">
        <f t="shared" si="48"/>
        <v>7</v>
      </c>
      <c r="O394" s="13" cm="1">
        <f t="array" ref="O394">INDEX(TechRate,MATCH(H394,TechNum,0))</f>
        <v>80</v>
      </c>
      <c r="P394" s="15">
        <f t="shared" si="49"/>
        <v>60</v>
      </c>
      <c r="Q394" s="15">
        <f t="shared" si="50"/>
        <v>60</v>
      </c>
      <c r="R394" s="15">
        <f t="shared" si="51"/>
        <v>294.5514</v>
      </c>
      <c r="S394" s="15">
        <f t="shared" si="52"/>
        <v>354.5514</v>
      </c>
      <c r="T394" s="15">
        <f t="shared" si="53"/>
        <v>354.5514</v>
      </c>
      <c r="U394" s="13" t="str">
        <f t="shared" si="54"/>
        <v>Tue</v>
      </c>
      <c r="V394" s="13" t="str">
        <f t="shared" si="55"/>
        <v>Tue</v>
      </c>
    </row>
    <row r="395" spans="1:22" x14ac:dyDescent="0.25">
      <c r="A395" t="s">
        <v>455</v>
      </c>
      <c r="B395" t="s">
        <v>53</v>
      </c>
      <c r="C395" t="s">
        <v>23</v>
      </c>
      <c r="D395" t="s">
        <v>28</v>
      </c>
      <c r="F395" s="10">
        <v>44264</v>
      </c>
      <c r="G395" s="10">
        <v>44341</v>
      </c>
      <c r="H395" s="5">
        <v>2</v>
      </c>
      <c r="I395" s="11"/>
      <c r="J395" s="11"/>
      <c r="K395" s="12">
        <v>1</v>
      </c>
      <c r="L395" s="12">
        <v>28.5</v>
      </c>
      <c r="M395" t="s">
        <v>34</v>
      </c>
      <c r="N395" s="14">
        <f t="shared" si="48"/>
        <v>77</v>
      </c>
      <c r="O395" s="13" cm="1">
        <f t="array" ref="O395">INDEX(TechRate,MATCH(H395,TechNum,0))</f>
        <v>140</v>
      </c>
      <c r="P395" s="15">
        <f t="shared" si="49"/>
        <v>140</v>
      </c>
      <c r="Q395" s="15">
        <f t="shared" si="50"/>
        <v>140</v>
      </c>
      <c r="R395" s="15">
        <f t="shared" si="51"/>
        <v>28.5</v>
      </c>
      <c r="S395" s="15">
        <f t="shared" si="52"/>
        <v>168.5</v>
      </c>
      <c r="T395" s="15">
        <f t="shared" si="53"/>
        <v>168.5</v>
      </c>
      <c r="U395" s="13" t="str">
        <f t="shared" si="54"/>
        <v>Tue</v>
      </c>
      <c r="V395" s="13" t="str">
        <f t="shared" si="55"/>
        <v>Tue</v>
      </c>
    </row>
    <row r="396" spans="1:22" x14ac:dyDescent="0.25">
      <c r="A396" t="s">
        <v>456</v>
      </c>
      <c r="B396" t="s">
        <v>55</v>
      </c>
      <c r="C396" t="s">
        <v>22</v>
      </c>
      <c r="D396" t="s">
        <v>16</v>
      </c>
      <c r="F396" s="10">
        <v>44265</v>
      </c>
      <c r="G396" s="10">
        <v>44267</v>
      </c>
      <c r="H396" s="5">
        <v>2</v>
      </c>
      <c r="I396" s="11"/>
      <c r="J396" s="11"/>
      <c r="K396" s="12">
        <v>1.5</v>
      </c>
      <c r="L396" s="12">
        <v>50</v>
      </c>
      <c r="M396" t="s">
        <v>32</v>
      </c>
      <c r="N396" s="14">
        <f t="shared" si="48"/>
        <v>2</v>
      </c>
      <c r="O396" s="13" cm="1">
        <f t="array" ref="O396">INDEX(TechRate,MATCH(H396,TechNum,0))</f>
        <v>140</v>
      </c>
      <c r="P396" s="15">
        <f t="shared" si="49"/>
        <v>210</v>
      </c>
      <c r="Q396" s="15">
        <f t="shared" si="50"/>
        <v>210</v>
      </c>
      <c r="R396" s="15">
        <f t="shared" si="51"/>
        <v>50</v>
      </c>
      <c r="S396" s="15">
        <f t="shared" si="52"/>
        <v>260</v>
      </c>
      <c r="T396" s="15">
        <f t="shared" si="53"/>
        <v>260</v>
      </c>
      <c r="U396" s="13" t="str">
        <f t="shared" si="54"/>
        <v>Wed</v>
      </c>
      <c r="V396" s="13" t="str">
        <f t="shared" si="55"/>
        <v>Fri</v>
      </c>
    </row>
    <row r="397" spans="1:22" x14ac:dyDescent="0.25">
      <c r="A397" t="s">
        <v>457</v>
      </c>
      <c r="B397" t="s">
        <v>54</v>
      </c>
      <c r="C397" t="s">
        <v>23</v>
      </c>
      <c r="D397" t="s">
        <v>27</v>
      </c>
      <c r="F397" s="10">
        <v>44265</v>
      </c>
      <c r="G397" s="10">
        <v>44265</v>
      </c>
      <c r="H397" s="5">
        <v>1</v>
      </c>
      <c r="I397" s="11"/>
      <c r="J397" s="11"/>
      <c r="K397" s="12">
        <v>0.5</v>
      </c>
      <c r="L397" s="12">
        <v>10</v>
      </c>
      <c r="M397" t="s">
        <v>32</v>
      </c>
      <c r="N397" s="14">
        <f t="shared" si="48"/>
        <v>0</v>
      </c>
      <c r="O397" s="13" cm="1">
        <f t="array" ref="O397">INDEX(TechRate,MATCH(H397,TechNum,0))</f>
        <v>80</v>
      </c>
      <c r="P397" s="15">
        <f t="shared" si="49"/>
        <v>40</v>
      </c>
      <c r="Q397" s="15">
        <f t="shared" si="50"/>
        <v>40</v>
      </c>
      <c r="R397" s="15">
        <f t="shared" si="51"/>
        <v>10</v>
      </c>
      <c r="S397" s="15">
        <f t="shared" si="52"/>
        <v>50</v>
      </c>
      <c r="T397" s="15">
        <f t="shared" si="53"/>
        <v>50</v>
      </c>
      <c r="U397" s="13" t="str">
        <f t="shared" si="54"/>
        <v>Wed</v>
      </c>
      <c r="V397" s="13" t="str">
        <f t="shared" si="55"/>
        <v>Wed</v>
      </c>
    </row>
    <row r="398" spans="1:22" x14ac:dyDescent="0.25">
      <c r="A398" t="s">
        <v>458</v>
      </c>
      <c r="B398" t="s">
        <v>51</v>
      </c>
      <c r="C398" t="s">
        <v>22</v>
      </c>
      <c r="D398" t="s">
        <v>16</v>
      </c>
      <c r="E398" t="s">
        <v>18</v>
      </c>
      <c r="F398" s="10">
        <v>44265</v>
      </c>
      <c r="G398" s="10">
        <v>44272</v>
      </c>
      <c r="H398" s="5">
        <v>2</v>
      </c>
      <c r="I398" s="11"/>
      <c r="J398" s="11"/>
      <c r="K398" s="12">
        <v>1.5</v>
      </c>
      <c r="L398" s="12">
        <v>29.33</v>
      </c>
      <c r="M398" t="s">
        <v>32</v>
      </c>
      <c r="N398" s="14">
        <f t="shared" si="48"/>
        <v>7</v>
      </c>
      <c r="O398" s="13" cm="1">
        <f t="array" ref="O398">INDEX(TechRate,MATCH(H398,TechNum,0))</f>
        <v>140</v>
      </c>
      <c r="P398" s="15">
        <f t="shared" si="49"/>
        <v>210</v>
      </c>
      <c r="Q398" s="15">
        <f t="shared" si="50"/>
        <v>210</v>
      </c>
      <c r="R398" s="15">
        <f t="shared" si="51"/>
        <v>29.33</v>
      </c>
      <c r="S398" s="15">
        <f t="shared" si="52"/>
        <v>239.32999999999998</v>
      </c>
      <c r="T398" s="15">
        <f t="shared" si="53"/>
        <v>239.32999999999998</v>
      </c>
      <c r="U398" s="13" t="str">
        <f t="shared" si="54"/>
        <v>Wed</v>
      </c>
      <c r="V398" s="13" t="str">
        <f t="shared" si="55"/>
        <v>Wed</v>
      </c>
    </row>
    <row r="399" spans="1:22" x14ac:dyDescent="0.25">
      <c r="A399" t="s">
        <v>459</v>
      </c>
      <c r="B399" t="s">
        <v>52</v>
      </c>
      <c r="C399" t="s">
        <v>24</v>
      </c>
      <c r="D399" t="s">
        <v>27</v>
      </c>
      <c r="E399" t="s">
        <v>18</v>
      </c>
      <c r="F399" s="10">
        <v>44265</v>
      </c>
      <c r="G399" s="10">
        <v>44272</v>
      </c>
      <c r="H399" s="5">
        <v>1</v>
      </c>
      <c r="I399" s="11"/>
      <c r="J399" s="11" t="s">
        <v>18</v>
      </c>
      <c r="K399" s="12">
        <v>0.25</v>
      </c>
      <c r="L399" s="12">
        <v>19.196999999999999</v>
      </c>
      <c r="M399" t="s">
        <v>33</v>
      </c>
      <c r="N399" s="14">
        <f t="shared" ref="N399:N462" si="56">IF(G399="","",G399-F399)</f>
        <v>7</v>
      </c>
      <c r="O399" s="13" cm="1">
        <f t="array" ref="O399">INDEX(TechRate,MATCH(H399,TechNum,0))</f>
        <v>80</v>
      </c>
      <c r="P399" s="15">
        <f t="shared" ref="P399:P462" si="57">O399*K399</f>
        <v>20</v>
      </c>
      <c r="Q399" s="15">
        <f t="shared" ref="Q399:Q462" si="58">IF(I399="Yes",0,P399)</f>
        <v>20</v>
      </c>
      <c r="R399" s="15">
        <f t="shared" ref="R399:R462" si="59">IF(J399="Yes",0,L399)</f>
        <v>0</v>
      </c>
      <c r="S399" s="15">
        <f t="shared" ref="S399:S462" si="60">SUM(L399,P399)</f>
        <v>39.197000000000003</v>
      </c>
      <c r="T399" s="15">
        <f t="shared" ref="T399:T462" si="61">SUM(Q399,R399)</f>
        <v>20</v>
      </c>
      <c r="U399" s="13" t="str">
        <f t="shared" ref="U399:U462" si="62">TEXT(F399,"ddd")</f>
        <v>Wed</v>
      </c>
      <c r="V399" s="13" t="str">
        <f t="shared" ref="V399:V462" si="63">TEXT(G399,"ddd")</f>
        <v>Wed</v>
      </c>
    </row>
    <row r="400" spans="1:22" x14ac:dyDescent="0.25">
      <c r="A400" t="s">
        <v>460</v>
      </c>
      <c r="B400" t="s">
        <v>53</v>
      </c>
      <c r="C400" t="s">
        <v>23</v>
      </c>
      <c r="D400" t="s">
        <v>28</v>
      </c>
      <c r="F400" s="10">
        <v>44265</v>
      </c>
      <c r="G400" s="10">
        <v>44272</v>
      </c>
      <c r="H400" s="5">
        <v>2</v>
      </c>
      <c r="I400" s="11"/>
      <c r="J400" s="11"/>
      <c r="K400" s="12">
        <v>0.5</v>
      </c>
      <c r="L400" s="12">
        <v>24.186499999999999</v>
      </c>
      <c r="M400" t="s">
        <v>33</v>
      </c>
      <c r="N400" s="14">
        <f t="shared" si="56"/>
        <v>7</v>
      </c>
      <c r="O400" s="13" cm="1">
        <f t="array" ref="O400">INDEX(TechRate,MATCH(H400,TechNum,0))</f>
        <v>140</v>
      </c>
      <c r="P400" s="15">
        <f t="shared" si="57"/>
        <v>70</v>
      </c>
      <c r="Q400" s="15">
        <f t="shared" si="58"/>
        <v>70</v>
      </c>
      <c r="R400" s="15">
        <f t="shared" si="59"/>
        <v>24.186499999999999</v>
      </c>
      <c r="S400" s="15">
        <f t="shared" si="60"/>
        <v>94.186499999999995</v>
      </c>
      <c r="T400" s="15">
        <f t="shared" si="61"/>
        <v>94.186499999999995</v>
      </c>
      <c r="U400" s="13" t="str">
        <f t="shared" si="62"/>
        <v>Wed</v>
      </c>
      <c r="V400" s="13" t="str">
        <f t="shared" si="63"/>
        <v>Wed</v>
      </c>
    </row>
    <row r="401" spans="1:22" x14ac:dyDescent="0.25">
      <c r="A401" t="s">
        <v>461</v>
      </c>
      <c r="B401" t="s">
        <v>55</v>
      </c>
      <c r="C401" t="s">
        <v>22</v>
      </c>
      <c r="D401" t="s">
        <v>27</v>
      </c>
      <c r="F401" s="10">
        <v>44265</v>
      </c>
      <c r="G401" s="10">
        <v>44273</v>
      </c>
      <c r="H401" s="5">
        <v>2</v>
      </c>
      <c r="I401" s="11"/>
      <c r="J401" s="11"/>
      <c r="K401" s="12">
        <v>0.5</v>
      </c>
      <c r="L401" s="12">
        <v>159</v>
      </c>
      <c r="M401" t="s">
        <v>32</v>
      </c>
      <c r="N401" s="14">
        <f t="shared" si="56"/>
        <v>8</v>
      </c>
      <c r="O401" s="13" cm="1">
        <f t="array" ref="O401">INDEX(TechRate,MATCH(H401,TechNum,0))</f>
        <v>140</v>
      </c>
      <c r="P401" s="15">
        <f t="shared" si="57"/>
        <v>70</v>
      </c>
      <c r="Q401" s="15">
        <f t="shared" si="58"/>
        <v>70</v>
      </c>
      <c r="R401" s="15">
        <f t="shared" si="59"/>
        <v>159</v>
      </c>
      <c r="S401" s="15">
        <f t="shared" si="60"/>
        <v>229</v>
      </c>
      <c r="T401" s="15">
        <f t="shared" si="61"/>
        <v>229</v>
      </c>
      <c r="U401" s="13" t="str">
        <f t="shared" si="62"/>
        <v>Wed</v>
      </c>
      <c r="V401" s="13" t="str">
        <f t="shared" si="63"/>
        <v>Thu</v>
      </c>
    </row>
    <row r="402" spans="1:22" x14ac:dyDescent="0.25">
      <c r="A402" t="s">
        <v>462</v>
      </c>
      <c r="B402" t="s">
        <v>54</v>
      </c>
      <c r="C402" t="s">
        <v>24</v>
      </c>
      <c r="D402" t="s">
        <v>27</v>
      </c>
      <c r="F402" s="10">
        <v>44265</v>
      </c>
      <c r="G402" s="10">
        <v>44279</v>
      </c>
      <c r="H402" s="5">
        <v>2</v>
      </c>
      <c r="I402" s="11"/>
      <c r="J402" s="11" t="s">
        <v>18</v>
      </c>
      <c r="K402" s="12">
        <v>0.5</v>
      </c>
      <c r="L402" s="12">
        <v>411.09530000000001</v>
      </c>
      <c r="M402" t="s">
        <v>33</v>
      </c>
      <c r="N402" s="14">
        <f t="shared" si="56"/>
        <v>14</v>
      </c>
      <c r="O402" s="13" cm="1">
        <f t="array" ref="O402">INDEX(TechRate,MATCH(H402,TechNum,0))</f>
        <v>140</v>
      </c>
      <c r="P402" s="15">
        <f t="shared" si="57"/>
        <v>70</v>
      </c>
      <c r="Q402" s="15">
        <f t="shared" si="58"/>
        <v>70</v>
      </c>
      <c r="R402" s="15">
        <f t="shared" si="59"/>
        <v>0</v>
      </c>
      <c r="S402" s="15">
        <f t="shared" si="60"/>
        <v>481.09530000000001</v>
      </c>
      <c r="T402" s="15">
        <f t="shared" si="61"/>
        <v>70</v>
      </c>
      <c r="U402" s="13" t="str">
        <f t="shared" si="62"/>
        <v>Wed</v>
      </c>
      <c r="V402" s="13" t="str">
        <f t="shared" si="63"/>
        <v>Wed</v>
      </c>
    </row>
    <row r="403" spans="1:22" x14ac:dyDescent="0.25">
      <c r="A403" t="s">
        <v>463</v>
      </c>
      <c r="B403" t="s">
        <v>51</v>
      </c>
      <c r="C403" t="s">
        <v>22</v>
      </c>
      <c r="D403" t="s">
        <v>27</v>
      </c>
      <c r="F403" s="10">
        <v>44265</v>
      </c>
      <c r="G403" s="10">
        <v>44294</v>
      </c>
      <c r="H403" s="5">
        <v>1</v>
      </c>
      <c r="I403" s="11"/>
      <c r="J403" s="11"/>
      <c r="K403" s="12">
        <v>0.75</v>
      </c>
      <c r="L403" s="12">
        <v>58.361699999999999</v>
      </c>
      <c r="M403" t="s">
        <v>32</v>
      </c>
      <c r="N403" s="14">
        <f t="shared" si="56"/>
        <v>29</v>
      </c>
      <c r="O403" s="13" cm="1">
        <f t="array" ref="O403">INDEX(TechRate,MATCH(H403,TechNum,0))</f>
        <v>80</v>
      </c>
      <c r="P403" s="15">
        <f t="shared" si="57"/>
        <v>60</v>
      </c>
      <c r="Q403" s="15">
        <f t="shared" si="58"/>
        <v>60</v>
      </c>
      <c r="R403" s="15">
        <f t="shared" si="59"/>
        <v>58.361699999999999</v>
      </c>
      <c r="S403" s="15">
        <f t="shared" si="60"/>
        <v>118.3617</v>
      </c>
      <c r="T403" s="15">
        <f t="shared" si="61"/>
        <v>118.3617</v>
      </c>
      <c r="U403" s="13" t="str">
        <f t="shared" si="62"/>
        <v>Wed</v>
      </c>
      <c r="V403" s="13" t="str">
        <f t="shared" si="63"/>
        <v>Thu</v>
      </c>
    </row>
    <row r="404" spans="1:22" x14ac:dyDescent="0.25">
      <c r="A404" t="s">
        <v>464</v>
      </c>
      <c r="B404" t="s">
        <v>54</v>
      </c>
      <c r="C404" t="s">
        <v>24</v>
      </c>
      <c r="D404" t="s">
        <v>17</v>
      </c>
      <c r="F404" s="10">
        <v>44265</v>
      </c>
      <c r="G404" s="10">
        <v>44306</v>
      </c>
      <c r="H404" s="5">
        <v>1</v>
      </c>
      <c r="I404" s="11"/>
      <c r="J404" s="11" t="s">
        <v>18</v>
      </c>
      <c r="K404" s="12">
        <v>1.75</v>
      </c>
      <c r="L404" s="12">
        <v>98.547600000000003</v>
      </c>
      <c r="M404" t="s">
        <v>33</v>
      </c>
      <c r="N404" s="14">
        <f t="shared" si="56"/>
        <v>41</v>
      </c>
      <c r="O404" s="13" cm="1">
        <f t="array" ref="O404">INDEX(TechRate,MATCH(H404,TechNum,0))</f>
        <v>80</v>
      </c>
      <c r="P404" s="15">
        <f t="shared" si="57"/>
        <v>140</v>
      </c>
      <c r="Q404" s="15">
        <f t="shared" si="58"/>
        <v>140</v>
      </c>
      <c r="R404" s="15">
        <f t="shared" si="59"/>
        <v>0</v>
      </c>
      <c r="S404" s="15">
        <f t="shared" si="60"/>
        <v>238.54759999999999</v>
      </c>
      <c r="T404" s="15">
        <f t="shared" si="61"/>
        <v>140</v>
      </c>
      <c r="U404" s="13" t="str">
        <f t="shared" si="62"/>
        <v>Wed</v>
      </c>
      <c r="V404" s="13" t="str">
        <f t="shared" si="63"/>
        <v>Tue</v>
      </c>
    </row>
    <row r="405" spans="1:22" x14ac:dyDescent="0.25">
      <c r="A405" t="s">
        <v>465</v>
      </c>
      <c r="B405" t="s">
        <v>55</v>
      </c>
      <c r="C405" t="s">
        <v>22</v>
      </c>
      <c r="D405" t="s">
        <v>17</v>
      </c>
      <c r="F405" s="10">
        <v>44265</v>
      </c>
      <c r="G405" s="10">
        <v>44307</v>
      </c>
      <c r="H405" s="5">
        <v>2</v>
      </c>
      <c r="I405" s="11" t="s">
        <v>18</v>
      </c>
      <c r="J405" s="11" t="s">
        <v>18</v>
      </c>
      <c r="K405" s="12">
        <v>2</v>
      </c>
      <c r="L405" s="12">
        <v>145.14920000000001</v>
      </c>
      <c r="M405" t="s">
        <v>35</v>
      </c>
      <c r="N405" s="14">
        <f t="shared" si="56"/>
        <v>42</v>
      </c>
      <c r="O405" s="13" cm="1">
        <f t="array" ref="O405">INDEX(TechRate,MATCH(H405,TechNum,0))</f>
        <v>140</v>
      </c>
      <c r="P405" s="15">
        <f t="shared" si="57"/>
        <v>280</v>
      </c>
      <c r="Q405" s="15">
        <f t="shared" si="58"/>
        <v>0</v>
      </c>
      <c r="R405" s="15">
        <f t="shared" si="59"/>
        <v>0</v>
      </c>
      <c r="S405" s="15">
        <f t="shared" si="60"/>
        <v>425.14920000000001</v>
      </c>
      <c r="T405" s="15">
        <f t="shared" si="61"/>
        <v>0</v>
      </c>
      <c r="U405" s="13" t="str">
        <f t="shared" si="62"/>
        <v>Wed</v>
      </c>
      <c r="V405" s="13" t="str">
        <f t="shared" si="63"/>
        <v>Wed</v>
      </c>
    </row>
    <row r="406" spans="1:22" x14ac:dyDescent="0.25">
      <c r="A406" t="s">
        <v>466</v>
      </c>
      <c r="B406" t="s">
        <v>54</v>
      </c>
      <c r="C406" t="s">
        <v>24</v>
      </c>
      <c r="D406" t="s">
        <v>28</v>
      </c>
      <c r="F406" s="10">
        <v>44266</v>
      </c>
      <c r="G406" s="10">
        <v>44266</v>
      </c>
      <c r="H406" s="5">
        <v>2</v>
      </c>
      <c r="I406" s="11"/>
      <c r="J406" s="11"/>
      <c r="K406" s="12">
        <v>0.75</v>
      </c>
      <c r="L406" s="12">
        <v>125.7273</v>
      </c>
      <c r="M406" t="s">
        <v>32</v>
      </c>
      <c r="N406" s="14">
        <f t="shared" si="56"/>
        <v>0</v>
      </c>
      <c r="O406" s="13" cm="1">
        <f t="array" ref="O406">INDEX(TechRate,MATCH(H406,TechNum,0))</f>
        <v>140</v>
      </c>
      <c r="P406" s="15">
        <f t="shared" si="57"/>
        <v>105</v>
      </c>
      <c r="Q406" s="15">
        <f t="shared" si="58"/>
        <v>105</v>
      </c>
      <c r="R406" s="15">
        <f t="shared" si="59"/>
        <v>125.7273</v>
      </c>
      <c r="S406" s="15">
        <f t="shared" si="60"/>
        <v>230.72730000000001</v>
      </c>
      <c r="T406" s="15">
        <f t="shared" si="61"/>
        <v>230.72730000000001</v>
      </c>
      <c r="U406" s="13" t="str">
        <f t="shared" si="62"/>
        <v>Thu</v>
      </c>
      <c r="V406" s="13" t="str">
        <f t="shared" si="63"/>
        <v>Thu</v>
      </c>
    </row>
    <row r="407" spans="1:22" x14ac:dyDescent="0.25">
      <c r="A407" t="s">
        <v>467</v>
      </c>
      <c r="B407" t="s">
        <v>50</v>
      </c>
      <c r="C407" t="s">
        <v>23</v>
      </c>
      <c r="D407" t="s">
        <v>27</v>
      </c>
      <c r="E407" t="s">
        <v>18</v>
      </c>
      <c r="F407" s="10">
        <v>44266</v>
      </c>
      <c r="G407" s="10">
        <v>44348</v>
      </c>
      <c r="H407" s="5">
        <v>1</v>
      </c>
      <c r="I407" s="11"/>
      <c r="J407" s="11"/>
      <c r="K407" s="12">
        <v>0.25</v>
      </c>
      <c r="L407" s="12">
        <v>204.28399999999999</v>
      </c>
      <c r="M407" t="s">
        <v>33</v>
      </c>
      <c r="N407" s="14">
        <f t="shared" si="56"/>
        <v>82</v>
      </c>
      <c r="O407" s="13" cm="1">
        <f t="array" ref="O407">INDEX(TechRate,MATCH(H407,TechNum,0))</f>
        <v>80</v>
      </c>
      <c r="P407" s="15">
        <f t="shared" si="57"/>
        <v>20</v>
      </c>
      <c r="Q407" s="15">
        <f t="shared" si="58"/>
        <v>20</v>
      </c>
      <c r="R407" s="15">
        <f t="shared" si="59"/>
        <v>204.28399999999999</v>
      </c>
      <c r="S407" s="15">
        <f t="shared" si="60"/>
        <v>224.28399999999999</v>
      </c>
      <c r="T407" s="15">
        <f t="shared" si="61"/>
        <v>224.28399999999999</v>
      </c>
      <c r="U407" s="13" t="str">
        <f t="shared" si="62"/>
        <v>Thu</v>
      </c>
      <c r="V407" s="13" t="str">
        <f t="shared" si="63"/>
        <v>Tue</v>
      </c>
    </row>
    <row r="408" spans="1:22" x14ac:dyDescent="0.25">
      <c r="A408" t="s">
        <v>468</v>
      </c>
      <c r="B408" t="s">
        <v>49</v>
      </c>
      <c r="C408" t="s">
        <v>59</v>
      </c>
      <c r="D408" t="s">
        <v>26</v>
      </c>
      <c r="F408" s="10">
        <v>44266</v>
      </c>
      <c r="G408" s="10">
        <v>44394</v>
      </c>
      <c r="H408" s="5">
        <v>1</v>
      </c>
      <c r="I408" s="11"/>
      <c r="J408" s="11"/>
      <c r="K408" s="12">
        <v>0.25</v>
      </c>
      <c r="L408" s="12">
        <v>120</v>
      </c>
      <c r="M408" t="s">
        <v>32</v>
      </c>
      <c r="N408" s="14">
        <f t="shared" si="56"/>
        <v>128</v>
      </c>
      <c r="O408" s="13" cm="1">
        <f t="array" ref="O408">INDEX(TechRate,MATCH(H408,TechNum,0))</f>
        <v>80</v>
      </c>
      <c r="P408" s="15">
        <f t="shared" si="57"/>
        <v>20</v>
      </c>
      <c r="Q408" s="15">
        <f t="shared" si="58"/>
        <v>20</v>
      </c>
      <c r="R408" s="15">
        <f t="shared" si="59"/>
        <v>120</v>
      </c>
      <c r="S408" s="15">
        <f t="shared" si="60"/>
        <v>140</v>
      </c>
      <c r="T408" s="15">
        <f t="shared" si="61"/>
        <v>140</v>
      </c>
      <c r="U408" s="13" t="str">
        <f t="shared" si="62"/>
        <v>Thu</v>
      </c>
      <c r="V408" s="13" t="str">
        <f t="shared" si="63"/>
        <v>Sat</v>
      </c>
    </row>
    <row r="409" spans="1:22" x14ac:dyDescent="0.25">
      <c r="A409" t="s">
        <v>469</v>
      </c>
      <c r="B409" t="s">
        <v>51</v>
      </c>
      <c r="C409" t="s">
        <v>22</v>
      </c>
      <c r="D409" t="s">
        <v>27</v>
      </c>
      <c r="F409" s="10">
        <v>44270</v>
      </c>
      <c r="G409" s="10">
        <v>44282</v>
      </c>
      <c r="H409" s="5">
        <v>2</v>
      </c>
      <c r="I409" s="11"/>
      <c r="J409" s="11"/>
      <c r="K409" s="12">
        <v>1</v>
      </c>
      <c r="L409" s="12">
        <v>203</v>
      </c>
      <c r="M409" t="s">
        <v>32</v>
      </c>
      <c r="N409" s="14">
        <f t="shared" si="56"/>
        <v>12</v>
      </c>
      <c r="O409" s="13" cm="1">
        <f t="array" ref="O409">INDEX(TechRate,MATCH(H409,TechNum,0))</f>
        <v>140</v>
      </c>
      <c r="P409" s="15">
        <f t="shared" si="57"/>
        <v>140</v>
      </c>
      <c r="Q409" s="15">
        <f t="shared" si="58"/>
        <v>140</v>
      </c>
      <c r="R409" s="15">
        <f t="shared" si="59"/>
        <v>203</v>
      </c>
      <c r="S409" s="15">
        <f t="shared" si="60"/>
        <v>343</v>
      </c>
      <c r="T409" s="15">
        <f t="shared" si="61"/>
        <v>343</v>
      </c>
      <c r="U409" s="13" t="str">
        <f t="shared" si="62"/>
        <v>Mon</v>
      </c>
      <c r="V409" s="13" t="str">
        <f t="shared" si="63"/>
        <v>Sat</v>
      </c>
    </row>
    <row r="410" spans="1:22" x14ac:dyDescent="0.25">
      <c r="A410" t="s">
        <v>470</v>
      </c>
      <c r="B410" t="s">
        <v>55</v>
      </c>
      <c r="C410" t="s">
        <v>22</v>
      </c>
      <c r="D410" t="s">
        <v>27</v>
      </c>
      <c r="F410" s="10">
        <v>44270</v>
      </c>
      <c r="G410" s="10">
        <v>44278</v>
      </c>
      <c r="H410" s="5">
        <v>2</v>
      </c>
      <c r="I410" s="11" t="s">
        <v>18</v>
      </c>
      <c r="J410" s="11" t="s">
        <v>18</v>
      </c>
      <c r="K410" s="12">
        <v>0.75</v>
      </c>
      <c r="L410" s="12">
        <v>222.33</v>
      </c>
      <c r="M410" t="s">
        <v>35</v>
      </c>
      <c r="N410" s="14">
        <f t="shared" si="56"/>
        <v>8</v>
      </c>
      <c r="O410" s="13" cm="1">
        <f t="array" ref="O410">INDEX(TechRate,MATCH(H410,TechNum,0))</f>
        <v>140</v>
      </c>
      <c r="P410" s="15">
        <f t="shared" si="57"/>
        <v>105</v>
      </c>
      <c r="Q410" s="15">
        <f t="shared" si="58"/>
        <v>0</v>
      </c>
      <c r="R410" s="15">
        <f t="shared" si="59"/>
        <v>0</v>
      </c>
      <c r="S410" s="15">
        <f t="shared" si="60"/>
        <v>327.33000000000004</v>
      </c>
      <c r="T410" s="15">
        <f t="shared" si="61"/>
        <v>0</v>
      </c>
      <c r="U410" s="13" t="str">
        <f t="shared" si="62"/>
        <v>Mon</v>
      </c>
      <c r="V410" s="13" t="str">
        <f t="shared" si="63"/>
        <v>Tue</v>
      </c>
    </row>
    <row r="411" spans="1:22" x14ac:dyDescent="0.25">
      <c r="A411" t="s">
        <v>471</v>
      </c>
      <c r="B411" t="s">
        <v>50</v>
      </c>
      <c r="C411" t="s">
        <v>59</v>
      </c>
      <c r="D411" t="s">
        <v>16</v>
      </c>
      <c r="F411" s="10">
        <v>44270</v>
      </c>
      <c r="G411" s="10">
        <v>44279</v>
      </c>
      <c r="H411" s="5">
        <v>2</v>
      </c>
      <c r="I411" s="11"/>
      <c r="J411" s="11"/>
      <c r="K411" s="12">
        <v>4.75</v>
      </c>
      <c r="L411" s="12">
        <v>56.4</v>
      </c>
      <c r="M411" t="s">
        <v>32</v>
      </c>
      <c r="N411" s="14">
        <f t="shared" si="56"/>
        <v>9</v>
      </c>
      <c r="O411" s="13" cm="1">
        <f t="array" ref="O411">INDEX(TechRate,MATCH(H411,TechNum,0))</f>
        <v>140</v>
      </c>
      <c r="P411" s="15">
        <f t="shared" si="57"/>
        <v>665</v>
      </c>
      <c r="Q411" s="15">
        <f t="shared" si="58"/>
        <v>665</v>
      </c>
      <c r="R411" s="15">
        <f t="shared" si="59"/>
        <v>56.4</v>
      </c>
      <c r="S411" s="15">
        <f t="shared" si="60"/>
        <v>721.4</v>
      </c>
      <c r="T411" s="15">
        <f t="shared" si="61"/>
        <v>721.4</v>
      </c>
      <c r="U411" s="13" t="str">
        <f t="shared" si="62"/>
        <v>Mon</v>
      </c>
      <c r="V411" s="13" t="str">
        <f t="shared" si="63"/>
        <v>Wed</v>
      </c>
    </row>
    <row r="412" spans="1:22" x14ac:dyDescent="0.25">
      <c r="A412" t="s">
        <v>472</v>
      </c>
      <c r="B412" t="s">
        <v>51</v>
      </c>
      <c r="C412" t="s">
        <v>22</v>
      </c>
      <c r="D412" t="s">
        <v>16</v>
      </c>
      <c r="F412" s="10">
        <v>44270</v>
      </c>
      <c r="G412" s="10">
        <v>44284</v>
      </c>
      <c r="H412" s="5">
        <v>2</v>
      </c>
      <c r="I412" s="11"/>
      <c r="J412" s="11" t="s">
        <v>18</v>
      </c>
      <c r="K412" s="12">
        <v>1</v>
      </c>
      <c r="L412" s="12">
        <v>60</v>
      </c>
      <c r="M412" t="s">
        <v>33</v>
      </c>
      <c r="N412" s="14">
        <f t="shared" si="56"/>
        <v>14</v>
      </c>
      <c r="O412" s="13" cm="1">
        <f t="array" ref="O412">INDEX(TechRate,MATCH(H412,TechNum,0))</f>
        <v>140</v>
      </c>
      <c r="P412" s="15">
        <f t="shared" si="57"/>
        <v>140</v>
      </c>
      <c r="Q412" s="15">
        <f t="shared" si="58"/>
        <v>140</v>
      </c>
      <c r="R412" s="15">
        <f t="shared" si="59"/>
        <v>0</v>
      </c>
      <c r="S412" s="15">
        <f t="shared" si="60"/>
        <v>200</v>
      </c>
      <c r="T412" s="15">
        <f t="shared" si="61"/>
        <v>140</v>
      </c>
      <c r="U412" s="13" t="str">
        <f t="shared" si="62"/>
        <v>Mon</v>
      </c>
      <c r="V412" s="13" t="str">
        <f t="shared" si="63"/>
        <v>Mon</v>
      </c>
    </row>
    <row r="413" spans="1:22" x14ac:dyDescent="0.25">
      <c r="A413" t="s">
        <v>473</v>
      </c>
      <c r="B413" t="s">
        <v>51</v>
      </c>
      <c r="C413" t="s">
        <v>22</v>
      </c>
      <c r="D413" t="s">
        <v>27</v>
      </c>
      <c r="F413" s="10">
        <v>44270</v>
      </c>
      <c r="G413" s="10">
        <v>44286</v>
      </c>
      <c r="H413" s="5">
        <v>1</v>
      </c>
      <c r="I413" s="11"/>
      <c r="J413" s="11"/>
      <c r="K413" s="12">
        <v>0.75</v>
      </c>
      <c r="L413" s="12">
        <v>21.33</v>
      </c>
      <c r="M413" t="s">
        <v>32</v>
      </c>
      <c r="N413" s="14">
        <f t="shared" si="56"/>
        <v>16</v>
      </c>
      <c r="O413" s="13" cm="1">
        <f t="array" ref="O413">INDEX(TechRate,MATCH(H413,TechNum,0))</f>
        <v>80</v>
      </c>
      <c r="P413" s="15">
        <f t="shared" si="57"/>
        <v>60</v>
      </c>
      <c r="Q413" s="15">
        <f t="shared" si="58"/>
        <v>60</v>
      </c>
      <c r="R413" s="15">
        <f t="shared" si="59"/>
        <v>21.33</v>
      </c>
      <c r="S413" s="15">
        <f t="shared" si="60"/>
        <v>81.33</v>
      </c>
      <c r="T413" s="15">
        <f t="shared" si="61"/>
        <v>81.33</v>
      </c>
      <c r="U413" s="13" t="str">
        <f t="shared" si="62"/>
        <v>Mon</v>
      </c>
      <c r="V413" s="13" t="str">
        <f t="shared" si="63"/>
        <v>Wed</v>
      </c>
    </row>
    <row r="414" spans="1:22" x14ac:dyDescent="0.25">
      <c r="A414" t="s">
        <v>474</v>
      </c>
      <c r="B414" t="s">
        <v>51</v>
      </c>
      <c r="C414" t="s">
        <v>22</v>
      </c>
      <c r="D414" t="s">
        <v>26</v>
      </c>
      <c r="F414" s="10">
        <v>44270</v>
      </c>
      <c r="G414" s="10">
        <v>44285</v>
      </c>
      <c r="H414" s="5">
        <v>1</v>
      </c>
      <c r="I414" s="11"/>
      <c r="J414" s="11"/>
      <c r="K414" s="12">
        <v>0.25</v>
      </c>
      <c r="L414" s="12">
        <v>204.28399999999999</v>
      </c>
      <c r="M414" t="s">
        <v>32</v>
      </c>
      <c r="N414" s="14">
        <f t="shared" si="56"/>
        <v>15</v>
      </c>
      <c r="O414" s="13" cm="1">
        <f t="array" ref="O414">INDEX(TechRate,MATCH(H414,TechNum,0))</f>
        <v>80</v>
      </c>
      <c r="P414" s="15">
        <f t="shared" si="57"/>
        <v>20</v>
      </c>
      <c r="Q414" s="15">
        <f t="shared" si="58"/>
        <v>20</v>
      </c>
      <c r="R414" s="15">
        <f t="shared" si="59"/>
        <v>204.28399999999999</v>
      </c>
      <c r="S414" s="15">
        <f t="shared" si="60"/>
        <v>224.28399999999999</v>
      </c>
      <c r="T414" s="15">
        <f t="shared" si="61"/>
        <v>224.28399999999999</v>
      </c>
      <c r="U414" s="13" t="str">
        <f t="shared" si="62"/>
        <v>Mon</v>
      </c>
      <c r="V414" s="13" t="str">
        <f t="shared" si="63"/>
        <v>Tue</v>
      </c>
    </row>
    <row r="415" spans="1:22" x14ac:dyDescent="0.25">
      <c r="A415" t="s">
        <v>475</v>
      </c>
      <c r="B415" t="s">
        <v>49</v>
      </c>
      <c r="C415" t="s">
        <v>24</v>
      </c>
      <c r="D415" t="s">
        <v>17</v>
      </c>
      <c r="F415" s="10">
        <v>44270</v>
      </c>
      <c r="G415" s="10">
        <v>44293</v>
      </c>
      <c r="H415" s="5">
        <v>1</v>
      </c>
      <c r="I415" s="11"/>
      <c r="J415" s="11" t="s">
        <v>18</v>
      </c>
      <c r="K415" s="12">
        <v>1.5</v>
      </c>
      <c r="L415" s="12">
        <v>95.042900000000003</v>
      </c>
      <c r="M415" t="s">
        <v>33</v>
      </c>
      <c r="N415" s="14">
        <f t="shared" si="56"/>
        <v>23</v>
      </c>
      <c r="O415" s="13" cm="1">
        <f t="array" ref="O415">INDEX(TechRate,MATCH(H415,TechNum,0))</f>
        <v>80</v>
      </c>
      <c r="P415" s="15">
        <f t="shared" si="57"/>
        <v>120</v>
      </c>
      <c r="Q415" s="15">
        <f t="shared" si="58"/>
        <v>120</v>
      </c>
      <c r="R415" s="15">
        <f t="shared" si="59"/>
        <v>0</v>
      </c>
      <c r="S415" s="15">
        <f t="shared" si="60"/>
        <v>215.0429</v>
      </c>
      <c r="T415" s="15">
        <f t="shared" si="61"/>
        <v>120</v>
      </c>
      <c r="U415" s="13" t="str">
        <f t="shared" si="62"/>
        <v>Mon</v>
      </c>
      <c r="V415" s="13" t="str">
        <f t="shared" si="63"/>
        <v>Wed</v>
      </c>
    </row>
    <row r="416" spans="1:22" x14ac:dyDescent="0.25">
      <c r="A416" t="s">
        <v>476</v>
      </c>
      <c r="B416" t="s">
        <v>50</v>
      </c>
      <c r="C416" t="s">
        <v>59</v>
      </c>
      <c r="D416" t="s">
        <v>26</v>
      </c>
      <c r="E416" t="s">
        <v>18</v>
      </c>
      <c r="F416" s="10">
        <v>44270</v>
      </c>
      <c r="G416" s="10">
        <v>44305</v>
      </c>
      <c r="H416" s="5">
        <v>1</v>
      </c>
      <c r="I416" s="11"/>
      <c r="J416" s="11"/>
      <c r="K416" s="12">
        <v>0.25</v>
      </c>
      <c r="L416" s="12">
        <v>23.401</v>
      </c>
      <c r="M416" t="s">
        <v>32</v>
      </c>
      <c r="N416" s="14">
        <f t="shared" si="56"/>
        <v>35</v>
      </c>
      <c r="O416" s="13" cm="1">
        <f t="array" ref="O416">INDEX(TechRate,MATCH(H416,TechNum,0))</f>
        <v>80</v>
      </c>
      <c r="P416" s="15">
        <f t="shared" si="57"/>
        <v>20</v>
      </c>
      <c r="Q416" s="15">
        <f t="shared" si="58"/>
        <v>20</v>
      </c>
      <c r="R416" s="15">
        <f t="shared" si="59"/>
        <v>23.401</v>
      </c>
      <c r="S416" s="15">
        <f t="shared" si="60"/>
        <v>43.400999999999996</v>
      </c>
      <c r="T416" s="15">
        <f t="shared" si="61"/>
        <v>43.400999999999996</v>
      </c>
      <c r="U416" s="13" t="str">
        <f t="shared" si="62"/>
        <v>Mon</v>
      </c>
      <c r="V416" s="13" t="str">
        <f t="shared" si="63"/>
        <v>Mon</v>
      </c>
    </row>
    <row r="417" spans="1:22" x14ac:dyDescent="0.25">
      <c r="A417" t="s">
        <v>477</v>
      </c>
      <c r="B417" t="s">
        <v>49</v>
      </c>
      <c r="C417" t="s">
        <v>22</v>
      </c>
      <c r="D417" t="s">
        <v>17</v>
      </c>
      <c r="F417" s="10">
        <v>44270</v>
      </c>
      <c r="G417" s="10">
        <v>44324</v>
      </c>
      <c r="H417" s="5">
        <v>2</v>
      </c>
      <c r="I417" s="11" t="s">
        <v>18</v>
      </c>
      <c r="J417" s="11" t="s">
        <v>18</v>
      </c>
      <c r="K417" s="12">
        <v>2.25</v>
      </c>
      <c r="L417" s="12">
        <v>934.45389999999998</v>
      </c>
      <c r="M417" t="s">
        <v>35</v>
      </c>
      <c r="N417" s="14">
        <f t="shared" si="56"/>
        <v>54</v>
      </c>
      <c r="O417" s="13" cm="1">
        <f t="array" ref="O417">INDEX(TechRate,MATCH(H417,TechNum,0))</f>
        <v>140</v>
      </c>
      <c r="P417" s="15">
        <f t="shared" si="57"/>
        <v>315</v>
      </c>
      <c r="Q417" s="15">
        <f t="shared" si="58"/>
        <v>0</v>
      </c>
      <c r="R417" s="15">
        <f t="shared" si="59"/>
        <v>0</v>
      </c>
      <c r="S417" s="15">
        <f t="shared" si="60"/>
        <v>1249.4539</v>
      </c>
      <c r="T417" s="15">
        <f t="shared" si="61"/>
        <v>0</v>
      </c>
      <c r="U417" s="13" t="str">
        <f t="shared" si="62"/>
        <v>Mon</v>
      </c>
      <c r="V417" s="13" t="str">
        <f t="shared" si="63"/>
        <v>Sat</v>
      </c>
    </row>
    <row r="418" spans="1:22" x14ac:dyDescent="0.25">
      <c r="A418" t="s">
        <v>478</v>
      </c>
      <c r="B418" t="s">
        <v>53</v>
      </c>
      <c r="C418" t="s">
        <v>23</v>
      </c>
      <c r="D418" t="s">
        <v>28</v>
      </c>
      <c r="F418" s="10">
        <v>44271</v>
      </c>
      <c r="G418" s="10">
        <v>44272</v>
      </c>
      <c r="H418" s="5">
        <v>1</v>
      </c>
      <c r="I418" s="11"/>
      <c r="J418" s="11"/>
      <c r="K418" s="12">
        <v>0.5</v>
      </c>
      <c r="L418" s="12">
        <v>18</v>
      </c>
      <c r="M418" t="s">
        <v>34</v>
      </c>
      <c r="N418" s="14">
        <f t="shared" si="56"/>
        <v>1</v>
      </c>
      <c r="O418" s="13" cm="1">
        <f t="array" ref="O418">INDEX(TechRate,MATCH(H418,TechNum,0))</f>
        <v>80</v>
      </c>
      <c r="P418" s="15">
        <f t="shared" si="57"/>
        <v>40</v>
      </c>
      <c r="Q418" s="15">
        <f t="shared" si="58"/>
        <v>40</v>
      </c>
      <c r="R418" s="15">
        <f t="shared" si="59"/>
        <v>18</v>
      </c>
      <c r="S418" s="15">
        <f t="shared" si="60"/>
        <v>58</v>
      </c>
      <c r="T418" s="15">
        <f t="shared" si="61"/>
        <v>58</v>
      </c>
      <c r="U418" s="13" t="str">
        <f t="shared" si="62"/>
        <v>Tue</v>
      </c>
      <c r="V418" s="13" t="str">
        <f t="shared" si="63"/>
        <v>Wed</v>
      </c>
    </row>
    <row r="419" spans="1:22" x14ac:dyDescent="0.25">
      <c r="A419" t="s">
        <v>479</v>
      </c>
      <c r="B419" t="s">
        <v>54</v>
      </c>
      <c r="C419" t="s">
        <v>59</v>
      </c>
      <c r="D419" t="s">
        <v>27</v>
      </c>
      <c r="E419" t="s">
        <v>18</v>
      </c>
      <c r="F419" s="10">
        <v>44271</v>
      </c>
      <c r="G419" s="10">
        <v>44280</v>
      </c>
      <c r="H419" s="5">
        <v>1</v>
      </c>
      <c r="I419" s="11"/>
      <c r="J419" s="11"/>
      <c r="K419" s="12">
        <v>0.25</v>
      </c>
      <c r="L419" s="12">
        <v>134.84690000000001</v>
      </c>
      <c r="M419" t="s">
        <v>33</v>
      </c>
      <c r="N419" s="14">
        <f t="shared" si="56"/>
        <v>9</v>
      </c>
      <c r="O419" s="13" cm="1">
        <f t="array" ref="O419">INDEX(TechRate,MATCH(H419,TechNum,0))</f>
        <v>80</v>
      </c>
      <c r="P419" s="15">
        <f t="shared" si="57"/>
        <v>20</v>
      </c>
      <c r="Q419" s="15">
        <f t="shared" si="58"/>
        <v>20</v>
      </c>
      <c r="R419" s="15">
        <f t="shared" si="59"/>
        <v>134.84690000000001</v>
      </c>
      <c r="S419" s="15">
        <f t="shared" si="60"/>
        <v>154.84690000000001</v>
      </c>
      <c r="T419" s="15">
        <f t="shared" si="61"/>
        <v>154.84690000000001</v>
      </c>
      <c r="U419" s="13" t="str">
        <f t="shared" si="62"/>
        <v>Tue</v>
      </c>
      <c r="V419" s="13" t="str">
        <f t="shared" si="63"/>
        <v>Thu</v>
      </c>
    </row>
    <row r="420" spans="1:22" x14ac:dyDescent="0.25">
      <c r="A420" t="s">
        <v>480</v>
      </c>
      <c r="B420" t="s">
        <v>50</v>
      </c>
      <c r="C420" t="s">
        <v>59</v>
      </c>
      <c r="D420" t="s">
        <v>27</v>
      </c>
      <c r="E420" t="s">
        <v>18</v>
      </c>
      <c r="F420" s="10">
        <v>44271</v>
      </c>
      <c r="G420" s="10">
        <v>44278</v>
      </c>
      <c r="H420" s="5">
        <v>1</v>
      </c>
      <c r="I420" s="11"/>
      <c r="J420" s="11"/>
      <c r="K420" s="12">
        <v>0.5</v>
      </c>
      <c r="L420" s="12">
        <v>61.259</v>
      </c>
      <c r="M420" t="s">
        <v>32</v>
      </c>
      <c r="N420" s="14">
        <f t="shared" si="56"/>
        <v>7</v>
      </c>
      <c r="O420" s="13" cm="1">
        <f t="array" ref="O420">INDEX(TechRate,MATCH(H420,TechNum,0))</f>
        <v>80</v>
      </c>
      <c r="P420" s="15">
        <f t="shared" si="57"/>
        <v>40</v>
      </c>
      <c r="Q420" s="15">
        <f t="shared" si="58"/>
        <v>40</v>
      </c>
      <c r="R420" s="15">
        <f t="shared" si="59"/>
        <v>61.259</v>
      </c>
      <c r="S420" s="15">
        <f t="shared" si="60"/>
        <v>101.259</v>
      </c>
      <c r="T420" s="15">
        <f t="shared" si="61"/>
        <v>101.259</v>
      </c>
      <c r="U420" s="13" t="str">
        <f t="shared" si="62"/>
        <v>Tue</v>
      </c>
      <c r="V420" s="13" t="str">
        <f t="shared" si="63"/>
        <v>Tue</v>
      </c>
    </row>
    <row r="421" spans="1:22" x14ac:dyDescent="0.25">
      <c r="A421" t="s">
        <v>481</v>
      </c>
      <c r="B421" t="s">
        <v>49</v>
      </c>
      <c r="C421" t="s">
        <v>24</v>
      </c>
      <c r="D421" t="s">
        <v>28</v>
      </c>
      <c r="F421" s="10">
        <v>44271</v>
      </c>
      <c r="G421" s="10">
        <v>44288</v>
      </c>
      <c r="H421" s="5">
        <v>2</v>
      </c>
      <c r="I421" s="11"/>
      <c r="J421" s="11"/>
      <c r="K421" s="12">
        <v>4.5</v>
      </c>
      <c r="L421" s="12">
        <v>658.67510000000004</v>
      </c>
      <c r="M421" t="s">
        <v>32</v>
      </c>
      <c r="N421" s="14">
        <f t="shared" si="56"/>
        <v>17</v>
      </c>
      <c r="O421" s="13" cm="1">
        <f t="array" ref="O421">INDEX(TechRate,MATCH(H421,TechNum,0))</f>
        <v>140</v>
      </c>
      <c r="P421" s="15">
        <f t="shared" si="57"/>
        <v>630</v>
      </c>
      <c r="Q421" s="15">
        <f t="shared" si="58"/>
        <v>630</v>
      </c>
      <c r="R421" s="15">
        <f t="shared" si="59"/>
        <v>658.67510000000004</v>
      </c>
      <c r="S421" s="15">
        <f t="shared" si="60"/>
        <v>1288.6750999999999</v>
      </c>
      <c r="T421" s="15">
        <f t="shared" si="61"/>
        <v>1288.6750999999999</v>
      </c>
      <c r="U421" s="13" t="str">
        <f t="shared" si="62"/>
        <v>Tue</v>
      </c>
      <c r="V421" s="13" t="str">
        <f t="shared" si="63"/>
        <v>Fri</v>
      </c>
    </row>
    <row r="422" spans="1:22" x14ac:dyDescent="0.25">
      <c r="A422" t="s">
        <v>482</v>
      </c>
      <c r="B422" t="s">
        <v>49</v>
      </c>
      <c r="C422" t="s">
        <v>24</v>
      </c>
      <c r="D422" t="s">
        <v>17</v>
      </c>
      <c r="F422" s="10">
        <v>44271</v>
      </c>
      <c r="G422" s="10">
        <v>44289</v>
      </c>
      <c r="H422" s="5">
        <v>2</v>
      </c>
      <c r="I422" s="11"/>
      <c r="J422" s="11"/>
      <c r="K422" s="12">
        <v>8</v>
      </c>
      <c r="L422" s="12">
        <v>1468.5196000000001</v>
      </c>
      <c r="M422" t="s">
        <v>32</v>
      </c>
      <c r="N422" s="14">
        <f t="shared" si="56"/>
        <v>18</v>
      </c>
      <c r="O422" s="13" cm="1">
        <f t="array" ref="O422">INDEX(TechRate,MATCH(H422,TechNum,0))</f>
        <v>140</v>
      </c>
      <c r="P422" s="15">
        <f t="shared" si="57"/>
        <v>1120</v>
      </c>
      <c r="Q422" s="15">
        <f t="shared" si="58"/>
        <v>1120</v>
      </c>
      <c r="R422" s="15">
        <f t="shared" si="59"/>
        <v>1468.5196000000001</v>
      </c>
      <c r="S422" s="15">
        <f t="shared" si="60"/>
        <v>2588.5196000000001</v>
      </c>
      <c r="T422" s="15">
        <f t="shared" si="61"/>
        <v>2588.5196000000001</v>
      </c>
      <c r="U422" s="13" t="str">
        <f t="shared" si="62"/>
        <v>Tue</v>
      </c>
      <c r="V422" s="13" t="str">
        <f t="shared" si="63"/>
        <v>Sat</v>
      </c>
    </row>
    <row r="423" spans="1:22" x14ac:dyDescent="0.25">
      <c r="A423" t="s">
        <v>483</v>
      </c>
      <c r="B423" t="s">
        <v>52</v>
      </c>
      <c r="C423" t="s">
        <v>58</v>
      </c>
      <c r="D423" t="s">
        <v>28</v>
      </c>
      <c r="F423" s="10">
        <v>44271</v>
      </c>
      <c r="G423" s="10">
        <v>44286</v>
      </c>
      <c r="H423" s="5">
        <v>1</v>
      </c>
      <c r="I423" s="11"/>
      <c r="J423" s="11"/>
      <c r="K423" s="12">
        <v>0.75</v>
      </c>
      <c r="L423" s="12">
        <v>82.586500000000001</v>
      </c>
      <c r="M423" t="s">
        <v>32</v>
      </c>
      <c r="N423" s="14">
        <f t="shared" si="56"/>
        <v>15</v>
      </c>
      <c r="O423" s="13" cm="1">
        <f t="array" ref="O423">INDEX(TechRate,MATCH(H423,TechNum,0))</f>
        <v>80</v>
      </c>
      <c r="P423" s="15">
        <f t="shared" si="57"/>
        <v>60</v>
      </c>
      <c r="Q423" s="15">
        <f t="shared" si="58"/>
        <v>60</v>
      </c>
      <c r="R423" s="15">
        <f t="shared" si="59"/>
        <v>82.586500000000001</v>
      </c>
      <c r="S423" s="15">
        <f t="shared" si="60"/>
        <v>142.5865</v>
      </c>
      <c r="T423" s="15">
        <f t="shared" si="61"/>
        <v>142.5865</v>
      </c>
      <c r="U423" s="13" t="str">
        <f t="shared" si="62"/>
        <v>Tue</v>
      </c>
      <c r="V423" s="13" t="str">
        <f t="shared" si="63"/>
        <v>Wed</v>
      </c>
    </row>
    <row r="424" spans="1:22" x14ac:dyDescent="0.25">
      <c r="A424" t="s">
        <v>484</v>
      </c>
      <c r="B424" t="s">
        <v>56</v>
      </c>
      <c r="C424" t="s">
        <v>22</v>
      </c>
      <c r="D424" t="s">
        <v>16</v>
      </c>
      <c r="F424" s="10">
        <v>44271</v>
      </c>
      <c r="G424" s="10">
        <v>44302</v>
      </c>
      <c r="H424" s="5">
        <v>2</v>
      </c>
      <c r="I424" s="11"/>
      <c r="J424" s="11" t="s">
        <v>18</v>
      </c>
      <c r="K424" s="12">
        <v>2.75</v>
      </c>
      <c r="L424" s="12">
        <v>340.54520000000002</v>
      </c>
      <c r="M424" t="s">
        <v>33</v>
      </c>
      <c r="N424" s="14">
        <f t="shared" si="56"/>
        <v>31</v>
      </c>
      <c r="O424" s="13" cm="1">
        <f t="array" ref="O424">INDEX(TechRate,MATCH(H424,TechNum,0))</f>
        <v>140</v>
      </c>
      <c r="P424" s="15">
        <f t="shared" si="57"/>
        <v>385</v>
      </c>
      <c r="Q424" s="15">
        <f t="shared" si="58"/>
        <v>385</v>
      </c>
      <c r="R424" s="15">
        <f t="shared" si="59"/>
        <v>0</v>
      </c>
      <c r="S424" s="15">
        <f t="shared" si="60"/>
        <v>725.54520000000002</v>
      </c>
      <c r="T424" s="15">
        <f t="shared" si="61"/>
        <v>385</v>
      </c>
      <c r="U424" s="13" t="str">
        <f t="shared" si="62"/>
        <v>Tue</v>
      </c>
      <c r="V424" s="13" t="str">
        <f t="shared" si="63"/>
        <v>Fri</v>
      </c>
    </row>
    <row r="425" spans="1:22" x14ac:dyDescent="0.25">
      <c r="A425" t="s">
        <v>485</v>
      </c>
      <c r="B425" t="s">
        <v>54</v>
      </c>
      <c r="C425" t="s">
        <v>23</v>
      </c>
      <c r="D425" t="s">
        <v>27</v>
      </c>
      <c r="F425" s="10">
        <v>44271</v>
      </c>
      <c r="G425" s="10">
        <v>44322</v>
      </c>
      <c r="H425" s="5">
        <v>1</v>
      </c>
      <c r="I425" s="11"/>
      <c r="J425" s="11"/>
      <c r="K425" s="12">
        <v>0.25</v>
      </c>
      <c r="L425" s="12">
        <v>72.061000000000007</v>
      </c>
      <c r="M425" t="s">
        <v>33</v>
      </c>
      <c r="N425" s="14">
        <f t="shared" si="56"/>
        <v>51</v>
      </c>
      <c r="O425" s="13" cm="1">
        <f t="array" ref="O425">INDEX(TechRate,MATCH(H425,TechNum,0))</f>
        <v>80</v>
      </c>
      <c r="P425" s="15">
        <f t="shared" si="57"/>
        <v>20</v>
      </c>
      <c r="Q425" s="15">
        <f t="shared" si="58"/>
        <v>20</v>
      </c>
      <c r="R425" s="15">
        <f t="shared" si="59"/>
        <v>72.061000000000007</v>
      </c>
      <c r="S425" s="15">
        <f t="shared" si="60"/>
        <v>92.061000000000007</v>
      </c>
      <c r="T425" s="15">
        <f t="shared" si="61"/>
        <v>92.061000000000007</v>
      </c>
      <c r="U425" s="13" t="str">
        <f t="shared" si="62"/>
        <v>Tue</v>
      </c>
      <c r="V425" s="13" t="str">
        <f t="shared" si="63"/>
        <v>Thu</v>
      </c>
    </row>
    <row r="426" spans="1:22" x14ac:dyDescent="0.25">
      <c r="A426" t="s">
        <v>486</v>
      </c>
      <c r="B426" t="s">
        <v>56</v>
      </c>
      <c r="C426" t="s">
        <v>24</v>
      </c>
      <c r="D426" t="s">
        <v>27</v>
      </c>
      <c r="F426" s="10">
        <v>44272</v>
      </c>
      <c r="G426" s="10">
        <v>44296</v>
      </c>
      <c r="H426" s="5">
        <v>1</v>
      </c>
      <c r="I426" s="11"/>
      <c r="J426" s="11"/>
      <c r="K426" s="12">
        <v>0.5</v>
      </c>
      <c r="L426" s="12">
        <v>48.990699999999997</v>
      </c>
      <c r="M426" t="s">
        <v>32</v>
      </c>
      <c r="N426" s="14">
        <f t="shared" si="56"/>
        <v>24</v>
      </c>
      <c r="O426" s="13" cm="1">
        <f t="array" ref="O426">INDEX(TechRate,MATCH(H426,TechNum,0))</f>
        <v>80</v>
      </c>
      <c r="P426" s="15">
        <f t="shared" si="57"/>
        <v>40</v>
      </c>
      <c r="Q426" s="15">
        <f t="shared" si="58"/>
        <v>40</v>
      </c>
      <c r="R426" s="15">
        <f t="shared" si="59"/>
        <v>48.990699999999997</v>
      </c>
      <c r="S426" s="15">
        <f t="shared" si="60"/>
        <v>88.990700000000004</v>
      </c>
      <c r="T426" s="15">
        <f t="shared" si="61"/>
        <v>88.990700000000004</v>
      </c>
      <c r="U426" s="13" t="str">
        <f t="shared" si="62"/>
        <v>Wed</v>
      </c>
      <c r="V426" s="13" t="str">
        <f t="shared" si="63"/>
        <v>Sat</v>
      </c>
    </row>
    <row r="427" spans="1:22" x14ac:dyDescent="0.25">
      <c r="A427" t="s">
        <v>487</v>
      </c>
      <c r="B427" t="s">
        <v>51</v>
      </c>
      <c r="C427" t="s">
        <v>22</v>
      </c>
      <c r="D427" t="s">
        <v>26</v>
      </c>
      <c r="F427" s="10">
        <v>44272</v>
      </c>
      <c r="G427" s="10">
        <v>44296</v>
      </c>
      <c r="H427" s="5">
        <v>1</v>
      </c>
      <c r="I427" s="11"/>
      <c r="J427" s="11"/>
      <c r="K427" s="12">
        <v>0.25</v>
      </c>
      <c r="L427" s="12">
        <v>15.401</v>
      </c>
      <c r="M427" t="s">
        <v>32</v>
      </c>
      <c r="N427" s="14">
        <f t="shared" si="56"/>
        <v>24</v>
      </c>
      <c r="O427" s="13" cm="1">
        <f t="array" ref="O427">INDEX(TechRate,MATCH(H427,TechNum,0))</f>
        <v>80</v>
      </c>
      <c r="P427" s="15">
        <f t="shared" si="57"/>
        <v>20</v>
      </c>
      <c r="Q427" s="15">
        <f t="shared" si="58"/>
        <v>20</v>
      </c>
      <c r="R427" s="15">
        <f t="shared" si="59"/>
        <v>15.401</v>
      </c>
      <c r="S427" s="15">
        <f t="shared" si="60"/>
        <v>35.400999999999996</v>
      </c>
      <c r="T427" s="15">
        <f t="shared" si="61"/>
        <v>35.400999999999996</v>
      </c>
      <c r="U427" s="13" t="str">
        <f t="shared" si="62"/>
        <v>Wed</v>
      </c>
      <c r="V427" s="13" t="str">
        <f t="shared" si="63"/>
        <v>Sat</v>
      </c>
    </row>
    <row r="428" spans="1:22" x14ac:dyDescent="0.25">
      <c r="A428" t="s">
        <v>488</v>
      </c>
      <c r="B428" t="s">
        <v>55</v>
      </c>
      <c r="C428" t="s">
        <v>23</v>
      </c>
      <c r="D428" t="s">
        <v>28</v>
      </c>
      <c r="F428" s="10">
        <v>44274</v>
      </c>
      <c r="G428" s="10">
        <v>44322</v>
      </c>
      <c r="H428" s="5">
        <v>1</v>
      </c>
      <c r="I428" s="11"/>
      <c r="J428" s="11"/>
      <c r="K428" s="12">
        <v>0.75</v>
      </c>
      <c r="L428" s="12">
        <v>204.10079999999999</v>
      </c>
      <c r="M428" t="s">
        <v>33</v>
      </c>
      <c r="N428" s="14">
        <f t="shared" si="56"/>
        <v>48</v>
      </c>
      <c r="O428" s="13" cm="1">
        <f t="array" ref="O428">INDEX(TechRate,MATCH(H428,TechNum,0))</f>
        <v>80</v>
      </c>
      <c r="P428" s="15">
        <f t="shared" si="57"/>
        <v>60</v>
      </c>
      <c r="Q428" s="15">
        <f t="shared" si="58"/>
        <v>60</v>
      </c>
      <c r="R428" s="15">
        <f t="shared" si="59"/>
        <v>204.10079999999999</v>
      </c>
      <c r="S428" s="15">
        <f t="shared" si="60"/>
        <v>264.10079999999999</v>
      </c>
      <c r="T428" s="15">
        <f t="shared" si="61"/>
        <v>264.10079999999999</v>
      </c>
      <c r="U428" s="13" t="str">
        <f t="shared" si="62"/>
        <v>Fri</v>
      </c>
      <c r="V428" s="13" t="str">
        <f t="shared" si="63"/>
        <v>Thu</v>
      </c>
    </row>
    <row r="429" spans="1:22" x14ac:dyDescent="0.25">
      <c r="A429" t="s">
        <v>489</v>
      </c>
      <c r="B429" t="s">
        <v>51</v>
      </c>
      <c r="C429" t="s">
        <v>22</v>
      </c>
      <c r="D429" t="s">
        <v>27</v>
      </c>
      <c r="F429" s="10">
        <v>44275</v>
      </c>
      <c r="G429" s="10">
        <v>44296</v>
      </c>
      <c r="H429" s="5">
        <v>1</v>
      </c>
      <c r="I429" s="11"/>
      <c r="J429" s="11"/>
      <c r="K429" s="12">
        <v>0.25</v>
      </c>
      <c r="L429" s="12">
        <v>12.63</v>
      </c>
      <c r="M429" t="s">
        <v>32</v>
      </c>
      <c r="N429" s="14">
        <f t="shared" si="56"/>
        <v>21</v>
      </c>
      <c r="O429" s="13" cm="1">
        <f t="array" ref="O429">INDEX(TechRate,MATCH(H429,TechNum,0))</f>
        <v>80</v>
      </c>
      <c r="P429" s="15">
        <f t="shared" si="57"/>
        <v>20</v>
      </c>
      <c r="Q429" s="15">
        <f t="shared" si="58"/>
        <v>20</v>
      </c>
      <c r="R429" s="15">
        <f t="shared" si="59"/>
        <v>12.63</v>
      </c>
      <c r="S429" s="15">
        <f t="shared" si="60"/>
        <v>32.630000000000003</v>
      </c>
      <c r="T429" s="15">
        <f t="shared" si="61"/>
        <v>32.630000000000003</v>
      </c>
      <c r="U429" s="13" t="str">
        <f t="shared" si="62"/>
        <v>Sat</v>
      </c>
      <c r="V429" s="13" t="str">
        <f t="shared" si="63"/>
        <v>Sat</v>
      </c>
    </row>
    <row r="430" spans="1:22" x14ac:dyDescent="0.25">
      <c r="A430" t="s">
        <v>490</v>
      </c>
      <c r="B430" t="s">
        <v>56</v>
      </c>
      <c r="C430" t="s">
        <v>22</v>
      </c>
      <c r="D430" t="s">
        <v>27</v>
      </c>
      <c r="F430" s="10">
        <v>44275</v>
      </c>
      <c r="G430" s="10">
        <v>44299</v>
      </c>
      <c r="H430" s="5">
        <v>1</v>
      </c>
      <c r="I430" s="11"/>
      <c r="J430" s="11"/>
      <c r="K430" s="12">
        <v>0.25</v>
      </c>
      <c r="L430" s="12">
        <v>15.24</v>
      </c>
      <c r="M430" t="s">
        <v>34</v>
      </c>
      <c r="N430" s="14">
        <f t="shared" si="56"/>
        <v>24</v>
      </c>
      <c r="O430" s="13" cm="1">
        <f t="array" ref="O430">INDEX(TechRate,MATCH(H430,TechNum,0))</f>
        <v>80</v>
      </c>
      <c r="P430" s="15">
        <f t="shared" si="57"/>
        <v>20</v>
      </c>
      <c r="Q430" s="15">
        <f t="shared" si="58"/>
        <v>20</v>
      </c>
      <c r="R430" s="15">
        <f t="shared" si="59"/>
        <v>15.24</v>
      </c>
      <c r="S430" s="15">
        <f t="shared" si="60"/>
        <v>35.24</v>
      </c>
      <c r="T430" s="15">
        <f t="shared" si="61"/>
        <v>35.24</v>
      </c>
      <c r="U430" s="13" t="str">
        <f t="shared" si="62"/>
        <v>Sat</v>
      </c>
      <c r="V430" s="13" t="str">
        <f t="shared" si="63"/>
        <v>Tue</v>
      </c>
    </row>
    <row r="431" spans="1:22" x14ac:dyDescent="0.25">
      <c r="A431" t="s">
        <v>491</v>
      </c>
      <c r="B431" t="s">
        <v>53</v>
      </c>
      <c r="C431" t="s">
        <v>23</v>
      </c>
      <c r="D431" t="s">
        <v>27</v>
      </c>
      <c r="F431" s="10">
        <v>44277</v>
      </c>
      <c r="G431" s="10">
        <v>44286</v>
      </c>
      <c r="H431" s="5">
        <v>1</v>
      </c>
      <c r="I431" s="11" t="s">
        <v>18</v>
      </c>
      <c r="J431" s="11" t="s">
        <v>18</v>
      </c>
      <c r="K431" s="12">
        <v>0.5</v>
      </c>
      <c r="L431" s="12">
        <v>50</v>
      </c>
      <c r="M431" t="s">
        <v>35</v>
      </c>
      <c r="N431" s="14">
        <f t="shared" si="56"/>
        <v>9</v>
      </c>
      <c r="O431" s="13" cm="1">
        <f t="array" ref="O431">INDEX(TechRate,MATCH(H431,TechNum,0))</f>
        <v>80</v>
      </c>
      <c r="P431" s="15">
        <f t="shared" si="57"/>
        <v>40</v>
      </c>
      <c r="Q431" s="15">
        <f t="shared" si="58"/>
        <v>0</v>
      </c>
      <c r="R431" s="15">
        <f t="shared" si="59"/>
        <v>0</v>
      </c>
      <c r="S431" s="15">
        <f t="shared" si="60"/>
        <v>90</v>
      </c>
      <c r="T431" s="15">
        <f t="shared" si="61"/>
        <v>0</v>
      </c>
      <c r="U431" s="13" t="str">
        <f t="shared" si="62"/>
        <v>Mon</v>
      </c>
      <c r="V431" s="13" t="str">
        <f t="shared" si="63"/>
        <v>Wed</v>
      </c>
    </row>
    <row r="432" spans="1:22" x14ac:dyDescent="0.25">
      <c r="A432" t="s">
        <v>492</v>
      </c>
      <c r="B432" t="s">
        <v>52</v>
      </c>
      <c r="C432" t="s">
        <v>24</v>
      </c>
      <c r="D432" t="s">
        <v>17</v>
      </c>
      <c r="F432" s="10">
        <v>44277</v>
      </c>
      <c r="G432" s="10">
        <v>44306</v>
      </c>
      <c r="H432" s="5">
        <v>1</v>
      </c>
      <c r="I432" s="11"/>
      <c r="J432" s="11" t="s">
        <v>18</v>
      </c>
      <c r="K432" s="12">
        <v>1.5</v>
      </c>
      <c r="L432" s="12">
        <v>272.55329999999998</v>
      </c>
      <c r="M432" t="s">
        <v>33</v>
      </c>
      <c r="N432" s="14">
        <f t="shared" si="56"/>
        <v>29</v>
      </c>
      <c r="O432" s="13" cm="1">
        <f t="array" ref="O432">INDEX(TechRate,MATCH(H432,TechNum,0))</f>
        <v>80</v>
      </c>
      <c r="P432" s="15">
        <f t="shared" si="57"/>
        <v>120</v>
      </c>
      <c r="Q432" s="15">
        <f t="shared" si="58"/>
        <v>120</v>
      </c>
      <c r="R432" s="15">
        <f t="shared" si="59"/>
        <v>0</v>
      </c>
      <c r="S432" s="15">
        <f t="shared" si="60"/>
        <v>392.55329999999998</v>
      </c>
      <c r="T432" s="15">
        <f t="shared" si="61"/>
        <v>120</v>
      </c>
      <c r="U432" s="13" t="str">
        <f t="shared" si="62"/>
        <v>Mon</v>
      </c>
      <c r="V432" s="13" t="str">
        <f t="shared" si="63"/>
        <v>Tue</v>
      </c>
    </row>
    <row r="433" spans="1:22" x14ac:dyDescent="0.25">
      <c r="A433" t="s">
        <v>493</v>
      </c>
      <c r="B433" t="s">
        <v>50</v>
      </c>
      <c r="C433" t="s">
        <v>59</v>
      </c>
      <c r="D433" t="s">
        <v>28</v>
      </c>
      <c r="F433" s="10">
        <v>44277</v>
      </c>
      <c r="G433" s="10">
        <v>44306</v>
      </c>
      <c r="H433" s="5">
        <v>2</v>
      </c>
      <c r="I433" s="11"/>
      <c r="J433" s="11"/>
      <c r="K433" s="12">
        <v>6.25</v>
      </c>
      <c r="L433" s="12">
        <v>27</v>
      </c>
      <c r="M433" t="s">
        <v>33</v>
      </c>
      <c r="N433" s="14">
        <f t="shared" si="56"/>
        <v>29</v>
      </c>
      <c r="O433" s="13" cm="1">
        <f t="array" ref="O433">INDEX(TechRate,MATCH(H433,TechNum,0))</f>
        <v>140</v>
      </c>
      <c r="P433" s="15">
        <f t="shared" si="57"/>
        <v>875</v>
      </c>
      <c r="Q433" s="15">
        <f t="shared" si="58"/>
        <v>875</v>
      </c>
      <c r="R433" s="15">
        <f t="shared" si="59"/>
        <v>27</v>
      </c>
      <c r="S433" s="15">
        <f t="shared" si="60"/>
        <v>902</v>
      </c>
      <c r="T433" s="15">
        <f t="shared" si="61"/>
        <v>902</v>
      </c>
      <c r="U433" s="13" t="str">
        <f t="shared" si="62"/>
        <v>Mon</v>
      </c>
      <c r="V433" s="13" t="str">
        <f t="shared" si="63"/>
        <v>Tue</v>
      </c>
    </row>
    <row r="434" spans="1:22" x14ac:dyDescent="0.25">
      <c r="A434" t="s">
        <v>494</v>
      </c>
      <c r="B434" t="s">
        <v>54</v>
      </c>
      <c r="C434" t="s">
        <v>23</v>
      </c>
      <c r="D434" t="s">
        <v>27</v>
      </c>
      <c r="F434" s="10">
        <v>44277</v>
      </c>
      <c r="G434" s="10">
        <v>44308</v>
      </c>
      <c r="H434" s="5">
        <v>1</v>
      </c>
      <c r="I434" s="11" t="s">
        <v>18</v>
      </c>
      <c r="J434" s="11" t="s">
        <v>18</v>
      </c>
      <c r="K434" s="12">
        <v>0.25</v>
      </c>
      <c r="L434" s="12">
        <v>65.428799999999995</v>
      </c>
      <c r="M434" t="s">
        <v>35</v>
      </c>
      <c r="N434" s="14">
        <f t="shared" si="56"/>
        <v>31</v>
      </c>
      <c r="O434" s="13" cm="1">
        <f t="array" ref="O434">INDEX(TechRate,MATCH(H434,TechNum,0))</f>
        <v>80</v>
      </c>
      <c r="P434" s="15">
        <f t="shared" si="57"/>
        <v>20</v>
      </c>
      <c r="Q434" s="15">
        <f t="shared" si="58"/>
        <v>0</v>
      </c>
      <c r="R434" s="15">
        <f t="shared" si="59"/>
        <v>0</v>
      </c>
      <c r="S434" s="15">
        <f t="shared" si="60"/>
        <v>85.428799999999995</v>
      </c>
      <c r="T434" s="15">
        <f t="shared" si="61"/>
        <v>0</v>
      </c>
      <c r="U434" s="13" t="str">
        <f t="shared" si="62"/>
        <v>Mon</v>
      </c>
      <c r="V434" s="13" t="str">
        <f t="shared" si="63"/>
        <v>Thu</v>
      </c>
    </row>
    <row r="435" spans="1:22" x14ac:dyDescent="0.25">
      <c r="A435" t="s">
        <v>495</v>
      </c>
      <c r="B435" t="s">
        <v>51</v>
      </c>
      <c r="C435" t="s">
        <v>22</v>
      </c>
      <c r="D435" t="s">
        <v>27</v>
      </c>
      <c r="F435" s="10">
        <v>44277</v>
      </c>
      <c r="G435" s="10">
        <v>44322</v>
      </c>
      <c r="H435" s="5">
        <v>2</v>
      </c>
      <c r="I435" s="11"/>
      <c r="J435" s="11"/>
      <c r="K435" s="12">
        <v>0.5</v>
      </c>
      <c r="L435" s="12">
        <v>85.32</v>
      </c>
      <c r="M435" t="s">
        <v>32</v>
      </c>
      <c r="N435" s="14">
        <f t="shared" si="56"/>
        <v>45</v>
      </c>
      <c r="O435" s="13" cm="1">
        <f t="array" ref="O435">INDEX(TechRate,MATCH(H435,TechNum,0))</f>
        <v>140</v>
      </c>
      <c r="P435" s="15">
        <f t="shared" si="57"/>
        <v>70</v>
      </c>
      <c r="Q435" s="15">
        <f t="shared" si="58"/>
        <v>70</v>
      </c>
      <c r="R435" s="15">
        <f t="shared" si="59"/>
        <v>85.32</v>
      </c>
      <c r="S435" s="15">
        <f t="shared" si="60"/>
        <v>155.32</v>
      </c>
      <c r="T435" s="15">
        <f t="shared" si="61"/>
        <v>155.32</v>
      </c>
      <c r="U435" s="13" t="str">
        <f t="shared" si="62"/>
        <v>Mon</v>
      </c>
      <c r="V435" s="13" t="str">
        <f t="shared" si="63"/>
        <v>Thu</v>
      </c>
    </row>
    <row r="436" spans="1:22" x14ac:dyDescent="0.25">
      <c r="A436" t="s">
        <v>496</v>
      </c>
      <c r="B436" t="s">
        <v>52</v>
      </c>
      <c r="C436" t="s">
        <v>24</v>
      </c>
      <c r="D436" t="s">
        <v>16</v>
      </c>
      <c r="F436" s="10">
        <v>44277</v>
      </c>
      <c r="G436" s="10">
        <v>44326</v>
      </c>
      <c r="H436" s="5">
        <v>2</v>
      </c>
      <c r="I436" s="11"/>
      <c r="J436" s="11" t="s">
        <v>18</v>
      </c>
      <c r="K436" s="12">
        <v>1.5</v>
      </c>
      <c r="L436" s="12">
        <v>572.1671</v>
      </c>
      <c r="M436" t="s">
        <v>33</v>
      </c>
      <c r="N436" s="14">
        <f t="shared" si="56"/>
        <v>49</v>
      </c>
      <c r="O436" s="13" cm="1">
        <f t="array" ref="O436">INDEX(TechRate,MATCH(H436,TechNum,0))</f>
        <v>140</v>
      </c>
      <c r="P436" s="15">
        <f t="shared" si="57"/>
        <v>210</v>
      </c>
      <c r="Q436" s="15">
        <f t="shared" si="58"/>
        <v>210</v>
      </c>
      <c r="R436" s="15">
        <f t="shared" si="59"/>
        <v>0</v>
      </c>
      <c r="S436" s="15">
        <f t="shared" si="60"/>
        <v>782.1671</v>
      </c>
      <c r="T436" s="15">
        <f t="shared" si="61"/>
        <v>210</v>
      </c>
      <c r="U436" s="13" t="str">
        <f t="shared" si="62"/>
        <v>Mon</v>
      </c>
      <c r="V436" s="13" t="str">
        <f t="shared" si="63"/>
        <v>Mon</v>
      </c>
    </row>
    <row r="437" spans="1:22" x14ac:dyDescent="0.25">
      <c r="A437" t="s">
        <v>497</v>
      </c>
      <c r="B437" t="s">
        <v>52</v>
      </c>
      <c r="C437" t="s">
        <v>24</v>
      </c>
      <c r="D437" t="s">
        <v>17</v>
      </c>
      <c r="F437" s="10">
        <v>44277</v>
      </c>
      <c r="G437" s="10">
        <v>44326</v>
      </c>
      <c r="H437" s="5">
        <v>2</v>
      </c>
      <c r="I437" s="11"/>
      <c r="J437" s="11" t="s">
        <v>18</v>
      </c>
      <c r="K437" s="12">
        <v>4.5</v>
      </c>
      <c r="L437" s="12">
        <v>937.97670000000005</v>
      </c>
      <c r="M437" t="s">
        <v>33</v>
      </c>
      <c r="N437" s="14">
        <f t="shared" si="56"/>
        <v>49</v>
      </c>
      <c r="O437" s="13" cm="1">
        <f t="array" ref="O437">INDEX(TechRate,MATCH(H437,TechNum,0))</f>
        <v>140</v>
      </c>
      <c r="P437" s="15">
        <f t="shared" si="57"/>
        <v>630</v>
      </c>
      <c r="Q437" s="15">
        <f t="shared" si="58"/>
        <v>630</v>
      </c>
      <c r="R437" s="15">
        <f t="shared" si="59"/>
        <v>0</v>
      </c>
      <c r="S437" s="15">
        <f t="shared" si="60"/>
        <v>1567.9767000000002</v>
      </c>
      <c r="T437" s="15">
        <f t="shared" si="61"/>
        <v>630</v>
      </c>
      <c r="U437" s="13" t="str">
        <f t="shared" si="62"/>
        <v>Mon</v>
      </c>
      <c r="V437" s="13" t="str">
        <f t="shared" si="63"/>
        <v>Mon</v>
      </c>
    </row>
    <row r="438" spans="1:22" x14ac:dyDescent="0.25">
      <c r="A438" t="s">
        <v>498</v>
      </c>
      <c r="B438" t="s">
        <v>49</v>
      </c>
      <c r="C438" t="s">
        <v>24</v>
      </c>
      <c r="D438" t="s">
        <v>28</v>
      </c>
      <c r="F438" s="10">
        <v>44278</v>
      </c>
      <c r="G438" s="10">
        <v>44278</v>
      </c>
      <c r="H438" s="5">
        <v>1</v>
      </c>
      <c r="I438" s="11" t="s">
        <v>18</v>
      </c>
      <c r="J438" s="11" t="s">
        <v>18</v>
      </c>
      <c r="K438" s="12">
        <v>0.5</v>
      </c>
      <c r="L438" s="12">
        <v>165</v>
      </c>
      <c r="M438" t="s">
        <v>35</v>
      </c>
      <c r="N438" s="14">
        <f t="shared" si="56"/>
        <v>0</v>
      </c>
      <c r="O438" s="13" cm="1">
        <f t="array" ref="O438">INDEX(TechRate,MATCH(H438,TechNum,0))</f>
        <v>80</v>
      </c>
      <c r="P438" s="15">
        <f t="shared" si="57"/>
        <v>40</v>
      </c>
      <c r="Q438" s="15">
        <f t="shared" si="58"/>
        <v>0</v>
      </c>
      <c r="R438" s="15">
        <f t="shared" si="59"/>
        <v>0</v>
      </c>
      <c r="S438" s="15">
        <f t="shared" si="60"/>
        <v>205</v>
      </c>
      <c r="T438" s="15">
        <f t="shared" si="61"/>
        <v>0</v>
      </c>
      <c r="U438" s="13" t="str">
        <f t="shared" si="62"/>
        <v>Tue</v>
      </c>
      <c r="V438" s="13" t="str">
        <f t="shared" si="63"/>
        <v>Tue</v>
      </c>
    </row>
    <row r="439" spans="1:22" x14ac:dyDescent="0.25">
      <c r="A439" t="s">
        <v>499</v>
      </c>
      <c r="B439" t="s">
        <v>51</v>
      </c>
      <c r="C439" t="s">
        <v>22</v>
      </c>
      <c r="D439" t="s">
        <v>27</v>
      </c>
      <c r="F439" s="10">
        <v>44278</v>
      </c>
      <c r="G439" s="10">
        <v>44289</v>
      </c>
      <c r="H439" s="5">
        <v>2</v>
      </c>
      <c r="I439" s="11" t="s">
        <v>18</v>
      </c>
      <c r="J439" s="11" t="s">
        <v>18</v>
      </c>
      <c r="K439" s="12">
        <v>0.25</v>
      </c>
      <c r="L439" s="12">
        <v>55.295499999999997</v>
      </c>
      <c r="M439" t="s">
        <v>35</v>
      </c>
      <c r="N439" s="14">
        <f t="shared" si="56"/>
        <v>11</v>
      </c>
      <c r="O439" s="13" cm="1">
        <f t="array" ref="O439">INDEX(TechRate,MATCH(H439,TechNum,0))</f>
        <v>140</v>
      </c>
      <c r="P439" s="15">
        <f t="shared" si="57"/>
        <v>35</v>
      </c>
      <c r="Q439" s="15">
        <f t="shared" si="58"/>
        <v>0</v>
      </c>
      <c r="R439" s="15">
        <f t="shared" si="59"/>
        <v>0</v>
      </c>
      <c r="S439" s="15">
        <f t="shared" si="60"/>
        <v>90.295500000000004</v>
      </c>
      <c r="T439" s="15">
        <f t="shared" si="61"/>
        <v>0</v>
      </c>
      <c r="U439" s="13" t="str">
        <f t="shared" si="62"/>
        <v>Tue</v>
      </c>
      <c r="V439" s="13" t="str">
        <f t="shared" si="63"/>
        <v>Sat</v>
      </c>
    </row>
    <row r="440" spans="1:22" x14ac:dyDescent="0.25">
      <c r="A440" t="s">
        <v>500</v>
      </c>
      <c r="B440" t="s">
        <v>54</v>
      </c>
      <c r="C440" t="s">
        <v>59</v>
      </c>
      <c r="D440" t="s">
        <v>28</v>
      </c>
      <c r="F440" s="10">
        <v>44278</v>
      </c>
      <c r="G440" s="10">
        <v>44296</v>
      </c>
      <c r="H440" s="5">
        <v>1</v>
      </c>
      <c r="I440" s="11"/>
      <c r="J440" s="11" t="s">
        <v>18</v>
      </c>
      <c r="K440" s="12">
        <v>2.75</v>
      </c>
      <c r="L440" s="12">
        <v>534.56600000000003</v>
      </c>
      <c r="M440" t="s">
        <v>33</v>
      </c>
      <c r="N440" s="14">
        <f t="shared" si="56"/>
        <v>18</v>
      </c>
      <c r="O440" s="13" cm="1">
        <f t="array" ref="O440">INDEX(TechRate,MATCH(H440,TechNum,0))</f>
        <v>80</v>
      </c>
      <c r="P440" s="15">
        <f t="shared" si="57"/>
        <v>220</v>
      </c>
      <c r="Q440" s="15">
        <f t="shared" si="58"/>
        <v>220</v>
      </c>
      <c r="R440" s="15">
        <f t="shared" si="59"/>
        <v>0</v>
      </c>
      <c r="S440" s="15">
        <f t="shared" si="60"/>
        <v>754.56600000000003</v>
      </c>
      <c r="T440" s="15">
        <f t="shared" si="61"/>
        <v>220</v>
      </c>
      <c r="U440" s="13" t="str">
        <f t="shared" si="62"/>
        <v>Tue</v>
      </c>
      <c r="V440" s="13" t="str">
        <f t="shared" si="63"/>
        <v>Sat</v>
      </c>
    </row>
    <row r="441" spans="1:22" x14ac:dyDescent="0.25">
      <c r="A441" t="s">
        <v>501</v>
      </c>
      <c r="B441" t="s">
        <v>49</v>
      </c>
      <c r="C441" t="s">
        <v>24</v>
      </c>
      <c r="D441" t="s">
        <v>27</v>
      </c>
      <c r="F441" s="10">
        <v>44278</v>
      </c>
      <c r="G441" s="10">
        <v>44294</v>
      </c>
      <c r="H441" s="5">
        <v>1</v>
      </c>
      <c r="I441" s="11"/>
      <c r="J441" s="11" t="s">
        <v>18</v>
      </c>
      <c r="K441" s="12">
        <v>1</v>
      </c>
      <c r="L441" s="12">
        <v>448.26</v>
      </c>
      <c r="M441" t="s">
        <v>33</v>
      </c>
      <c r="N441" s="14">
        <f t="shared" si="56"/>
        <v>16</v>
      </c>
      <c r="O441" s="13" cm="1">
        <f t="array" ref="O441">INDEX(TechRate,MATCH(H441,TechNum,0))</f>
        <v>80</v>
      </c>
      <c r="P441" s="15">
        <f t="shared" si="57"/>
        <v>80</v>
      </c>
      <c r="Q441" s="15">
        <f t="shared" si="58"/>
        <v>80</v>
      </c>
      <c r="R441" s="15">
        <f t="shared" si="59"/>
        <v>0</v>
      </c>
      <c r="S441" s="15">
        <f t="shared" si="60"/>
        <v>528.26</v>
      </c>
      <c r="T441" s="15">
        <f t="shared" si="61"/>
        <v>80</v>
      </c>
      <c r="U441" s="13" t="str">
        <f t="shared" si="62"/>
        <v>Tue</v>
      </c>
      <c r="V441" s="13" t="str">
        <f t="shared" si="63"/>
        <v>Thu</v>
      </c>
    </row>
    <row r="442" spans="1:22" x14ac:dyDescent="0.25">
      <c r="A442" t="s">
        <v>502</v>
      </c>
      <c r="B442" t="s">
        <v>57</v>
      </c>
      <c r="C442" t="s">
        <v>24</v>
      </c>
      <c r="D442" t="s">
        <v>27</v>
      </c>
      <c r="F442" s="10">
        <v>44278</v>
      </c>
      <c r="G442" s="10">
        <v>44300</v>
      </c>
      <c r="H442" s="5">
        <v>2</v>
      </c>
      <c r="I442" s="11"/>
      <c r="J442" s="11"/>
      <c r="K442" s="12">
        <v>1</v>
      </c>
      <c r="L442" s="12">
        <v>123.208</v>
      </c>
      <c r="M442" t="s">
        <v>33</v>
      </c>
      <c r="N442" s="14">
        <f t="shared" si="56"/>
        <v>22</v>
      </c>
      <c r="O442" s="13" cm="1">
        <f t="array" ref="O442">INDEX(TechRate,MATCH(H442,TechNum,0))</f>
        <v>140</v>
      </c>
      <c r="P442" s="15">
        <f t="shared" si="57"/>
        <v>140</v>
      </c>
      <c r="Q442" s="15">
        <f t="shared" si="58"/>
        <v>140</v>
      </c>
      <c r="R442" s="15">
        <f t="shared" si="59"/>
        <v>123.208</v>
      </c>
      <c r="S442" s="15">
        <f t="shared" si="60"/>
        <v>263.20799999999997</v>
      </c>
      <c r="T442" s="15">
        <f t="shared" si="61"/>
        <v>263.20799999999997</v>
      </c>
      <c r="U442" s="13" t="str">
        <f t="shared" si="62"/>
        <v>Tue</v>
      </c>
      <c r="V442" s="13" t="str">
        <f t="shared" si="63"/>
        <v>Wed</v>
      </c>
    </row>
    <row r="443" spans="1:22" x14ac:dyDescent="0.25">
      <c r="A443" t="s">
        <v>503</v>
      </c>
      <c r="B443" t="s">
        <v>49</v>
      </c>
      <c r="C443" t="s">
        <v>23</v>
      </c>
      <c r="D443" t="s">
        <v>26</v>
      </c>
      <c r="F443" s="10">
        <v>44278</v>
      </c>
      <c r="G443" s="10">
        <v>44298</v>
      </c>
      <c r="H443" s="5">
        <v>1</v>
      </c>
      <c r="I443" s="11"/>
      <c r="J443" s="11"/>
      <c r="K443" s="12">
        <v>0.25</v>
      </c>
      <c r="L443" s="12">
        <v>77.290000000000006</v>
      </c>
      <c r="M443" t="s">
        <v>33</v>
      </c>
      <c r="N443" s="14">
        <f t="shared" si="56"/>
        <v>20</v>
      </c>
      <c r="O443" s="13" cm="1">
        <f t="array" ref="O443">INDEX(TechRate,MATCH(H443,TechNum,0))</f>
        <v>80</v>
      </c>
      <c r="P443" s="15">
        <f t="shared" si="57"/>
        <v>20</v>
      </c>
      <c r="Q443" s="15">
        <f t="shared" si="58"/>
        <v>20</v>
      </c>
      <c r="R443" s="15">
        <f t="shared" si="59"/>
        <v>77.290000000000006</v>
      </c>
      <c r="S443" s="15">
        <f t="shared" si="60"/>
        <v>97.29</v>
      </c>
      <c r="T443" s="15">
        <f t="shared" si="61"/>
        <v>97.29</v>
      </c>
      <c r="U443" s="13" t="str">
        <f t="shared" si="62"/>
        <v>Tue</v>
      </c>
      <c r="V443" s="13" t="str">
        <f t="shared" si="63"/>
        <v>Mon</v>
      </c>
    </row>
    <row r="444" spans="1:22" x14ac:dyDescent="0.25">
      <c r="A444" t="s">
        <v>504</v>
      </c>
      <c r="B444" t="s">
        <v>51</v>
      </c>
      <c r="C444" t="s">
        <v>22</v>
      </c>
      <c r="D444" t="s">
        <v>16</v>
      </c>
      <c r="F444" s="10">
        <v>44278</v>
      </c>
      <c r="G444" s="10">
        <v>44298</v>
      </c>
      <c r="H444" s="5">
        <v>2</v>
      </c>
      <c r="I444" s="11" t="s">
        <v>18</v>
      </c>
      <c r="J444" s="11" t="s">
        <v>18</v>
      </c>
      <c r="K444" s="12">
        <v>1</v>
      </c>
      <c r="L444" s="12">
        <v>360</v>
      </c>
      <c r="M444" t="s">
        <v>35</v>
      </c>
      <c r="N444" s="14">
        <f t="shared" si="56"/>
        <v>20</v>
      </c>
      <c r="O444" s="13" cm="1">
        <f t="array" ref="O444">INDEX(TechRate,MATCH(H444,TechNum,0))</f>
        <v>140</v>
      </c>
      <c r="P444" s="15">
        <f t="shared" si="57"/>
        <v>140</v>
      </c>
      <c r="Q444" s="15">
        <f t="shared" si="58"/>
        <v>0</v>
      </c>
      <c r="R444" s="15">
        <f t="shared" si="59"/>
        <v>0</v>
      </c>
      <c r="S444" s="15">
        <f t="shared" si="60"/>
        <v>500</v>
      </c>
      <c r="T444" s="15">
        <f t="shared" si="61"/>
        <v>0</v>
      </c>
      <c r="U444" s="13" t="str">
        <f t="shared" si="62"/>
        <v>Tue</v>
      </c>
      <c r="V444" s="13" t="str">
        <f t="shared" si="63"/>
        <v>Mon</v>
      </c>
    </row>
    <row r="445" spans="1:22" x14ac:dyDescent="0.25">
      <c r="A445" t="s">
        <v>505</v>
      </c>
      <c r="B445" t="s">
        <v>50</v>
      </c>
      <c r="C445" t="s">
        <v>24</v>
      </c>
      <c r="D445" t="s">
        <v>17</v>
      </c>
      <c r="F445" s="10">
        <v>44278</v>
      </c>
      <c r="G445" s="10">
        <v>44329</v>
      </c>
      <c r="H445" s="5">
        <v>2</v>
      </c>
      <c r="I445" s="11"/>
      <c r="J445" s="11"/>
      <c r="K445" s="12">
        <v>3.5</v>
      </c>
      <c r="L445" s="12">
        <v>653.00080000000003</v>
      </c>
      <c r="M445" t="s">
        <v>33</v>
      </c>
      <c r="N445" s="14">
        <f t="shared" si="56"/>
        <v>51</v>
      </c>
      <c r="O445" s="13" cm="1">
        <f t="array" ref="O445">INDEX(TechRate,MATCH(H445,TechNum,0))</f>
        <v>140</v>
      </c>
      <c r="P445" s="15">
        <f t="shared" si="57"/>
        <v>490</v>
      </c>
      <c r="Q445" s="15">
        <f t="shared" si="58"/>
        <v>490</v>
      </c>
      <c r="R445" s="15">
        <f t="shared" si="59"/>
        <v>653.00080000000003</v>
      </c>
      <c r="S445" s="15">
        <f t="shared" si="60"/>
        <v>1143.0008</v>
      </c>
      <c r="T445" s="15">
        <f t="shared" si="61"/>
        <v>1143.0008</v>
      </c>
      <c r="U445" s="13" t="str">
        <f t="shared" si="62"/>
        <v>Tue</v>
      </c>
      <c r="V445" s="13" t="str">
        <f t="shared" si="63"/>
        <v>Thu</v>
      </c>
    </row>
    <row r="446" spans="1:22" x14ac:dyDescent="0.25">
      <c r="A446" t="s">
        <v>506</v>
      </c>
      <c r="B446" t="s">
        <v>52</v>
      </c>
      <c r="C446" t="s">
        <v>58</v>
      </c>
      <c r="D446" t="s">
        <v>16</v>
      </c>
      <c r="F446" s="10">
        <v>44279</v>
      </c>
      <c r="G446" s="10">
        <v>44292</v>
      </c>
      <c r="H446" s="5">
        <v>1</v>
      </c>
      <c r="I446" s="11"/>
      <c r="J446" s="11"/>
      <c r="K446" s="12">
        <v>1.5</v>
      </c>
      <c r="L446" s="12">
        <v>118.3</v>
      </c>
      <c r="M446" t="s">
        <v>32</v>
      </c>
      <c r="N446" s="14">
        <f t="shared" si="56"/>
        <v>13</v>
      </c>
      <c r="O446" s="13" cm="1">
        <f t="array" ref="O446">INDEX(TechRate,MATCH(H446,TechNum,0))</f>
        <v>80</v>
      </c>
      <c r="P446" s="15">
        <f t="shared" si="57"/>
        <v>120</v>
      </c>
      <c r="Q446" s="15">
        <f t="shared" si="58"/>
        <v>120</v>
      </c>
      <c r="R446" s="15">
        <f t="shared" si="59"/>
        <v>118.3</v>
      </c>
      <c r="S446" s="15">
        <f t="shared" si="60"/>
        <v>238.3</v>
      </c>
      <c r="T446" s="15">
        <f t="shared" si="61"/>
        <v>238.3</v>
      </c>
      <c r="U446" s="13" t="str">
        <f t="shared" si="62"/>
        <v>Wed</v>
      </c>
      <c r="V446" s="13" t="str">
        <f t="shared" si="63"/>
        <v>Tue</v>
      </c>
    </row>
    <row r="447" spans="1:22" x14ac:dyDescent="0.25">
      <c r="A447" t="s">
        <v>507</v>
      </c>
      <c r="B447" t="s">
        <v>57</v>
      </c>
      <c r="C447" t="s">
        <v>22</v>
      </c>
      <c r="D447" t="s">
        <v>17</v>
      </c>
      <c r="F447" s="10">
        <v>44279</v>
      </c>
      <c r="G447" s="10">
        <v>44358</v>
      </c>
      <c r="H447" s="5">
        <v>2</v>
      </c>
      <c r="I447" s="11"/>
      <c r="J447" s="11" t="s">
        <v>18</v>
      </c>
      <c r="K447" s="12">
        <v>2.5</v>
      </c>
      <c r="L447" s="12">
        <v>1480.3623</v>
      </c>
      <c r="M447" t="s">
        <v>33</v>
      </c>
      <c r="N447" s="14">
        <f t="shared" si="56"/>
        <v>79</v>
      </c>
      <c r="O447" s="13" cm="1">
        <f t="array" ref="O447">INDEX(TechRate,MATCH(H447,TechNum,0))</f>
        <v>140</v>
      </c>
      <c r="P447" s="15">
        <f t="shared" si="57"/>
        <v>350</v>
      </c>
      <c r="Q447" s="15">
        <f t="shared" si="58"/>
        <v>350</v>
      </c>
      <c r="R447" s="15">
        <f t="shared" si="59"/>
        <v>0</v>
      </c>
      <c r="S447" s="15">
        <f t="shared" si="60"/>
        <v>1830.3623</v>
      </c>
      <c r="T447" s="15">
        <f t="shared" si="61"/>
        <v>350</v>
      </c>
      <c r="U447" s="13" t="str">
        <f t="shared" si="62"/>
        <v>Wed</v>
      </c>
      <c r="V447" s="13" t="str">
        <f t="shared" si="63"/>
        <v>Fri</v>
      </c>
    </row>
    <row r="448" spans="1:22" x14ac:dyDescent="0.25">
      <c r="A448" t="s">
        <v>508</v>
      </c>
      <c r="B448" t="s">
        <v>55</v>
      </c>
      <c r="C448" t="s">
        <v>22</v>
      </c>
      <c r="D448" t="s">
        <v>17</v>
      </c>
      <c r="F448" s="10">
        <v>44280</v>
      </c>
      <c r="G448" s="10">
        <v>44327</v>
      </c>
      <c r="H448" s="5">
        <v>2</v>
      </c>
      <c r="I448" s="11"/>
      <c r="J448" s="11"/>
      <c r="K448" s="12">
        <v>2.5</v>
      </c>
      <c r="L448" s="12">
        <v>837.1567</v>
      </c>
      <c r="M448" t="s">
        <v>33</v>
      </c>
      <c r="N448" s="14">
        <f t="shared" si="56"/>
        <v>47</v>
      </c>
      <c r="O448" s="13" cm="1">
        <f t="array" ref="O448">INDEX(TechRate,MATCH(H448,TechNum,0))</f>
        <v>140</v>
      </c>
      <c r="P448" s="15">
        <f t="shared" si="57"/>
        <v>350</v>
      </c>
      <c r="Q448" s="15">
        <f t="shared" si="58"/>
        <v>350</v>
      </c>
      <c r="R448" s="15">
        <f t="shared" si="59"/>
        <v>837.1567</v>
      </c>
      <c r="S448" s="15">
        <f t="shared" si="60"/>
        <v>1187.1567</v>
      </c>
      <c r="T448" s="15">
        <f t="shared" si="61"/>
        <v>1187.1567</v>
      </c>
      <c r="U448" s="13" t="str">
        <f t="shared" si="62"/>
        <v>Thu</v>
      </c>
      <c r="V448" s="13" t="str">
        <f t="shared" si="63"/>
        <v>Tue</v>
      </c>
    </row>
    <row r="449" spans="1:22" x14ac:dyDescent="0.25">
      <c r="A449" t="s">
        <v>509</v>
      </c>
      <c r="B449" t="s">
        <v>51</v>
      </c>
      <c r="C449" t="s">
        <v>22</v>
      </c>
      <c r="D449" t="s">
        <v>17</v>
      </c>
      <c r="F449" s="10">
        <v>44282</v>
      </c>
      <c r="G449" s="10">
        <v>44377</v>
      </c>
      <c r="H449" s="5">
        <v>2</v>
      </c>
      <c r="I449" s="11"/>
      <c r="J449" s="11"/>
      <c r="K449" s="12">
        <v>1.75</v>
      </c>
      <c r="L449" s="12">
        <v>242.6396</v>
      </c>
      <c r="M449" t="s">
        <v>33</v>
      </c>
      <c r="N449" s="14">
        <f t="shared" si="56"/>
        <v>95</v>
      </c>
      <c r="O449" s="13" cm="1">
        <f t="array" ref="O449">INDEX(TechRate,MATCH(H449,TechNum,0))</f>
        <v>140</v>
      </c>
      <c r="P449" s="15">
        <f t="shared" si="57"/>
        <v>245</v>
      </c>
      <c r="Q449" s="15">
        <f t="shared" si="58"/>
        <v>245</v>
      </c>
      <c r="R449" s="15">
        <f t="shared" si="59"/>
        <v>242.6396</v>
      </c>
      <c r="S449" s="15">
        <f t="shared" si="60"/>
        <v>487.63959999999997</v>
      </c>
      <c r="T449" s="15">
        <f t="shared" si="61"/>
        <v>487.63959999999997</v>
      </c>
      <c r="U449" s="13" t="str">
        <f t="shared" si="62"/>
        <v>Sat</v>
      </c>
      <c r="V449" s="13" t="str">
        <f t="shared" si="63"/>
        <v>Wed</v>
      </c>
    </row>
    <row r="450" spans="1:22" x14ac:dyDescent="0.25">
      <c r="A450" t="s">
        <v>510</v>
      </c>
      <c r="B450" t="s">
        <v>54</v>
      </c>
      <c r="C450" t="s">
        <v>59</v>
      </c>
      <c r="D450" t="s">
        <v>17</v>
      </c>
      <c r="F450" s="10">
        <v>44284</v>
      </c>
      <c r="G450" s="10">
        <v>44293</v>
      </c>
      <c r="H450" s="5">
        <v>1</v>
      </c>
      <c r="I450" s="11"/>
      <c r="J450" s="11" t="s">
        <v>18</v>
      </c>
      <c r="K450" s="12">
        <v>2</v>
      </c>
      <c r="L450" s="12">
        <v>262.02800000000002</v>
      </c>
      <c r="M450" t="s">
        <v>33</v>
      </c>
      <c r="N450" s="14">
        <f t="shared" si="56"/>
        <v>9</v>
      </c>
      <c r="O450" s="13" cm="1">
        <f t="array" ref="O450">INDEX(TechRate,MATCH(H450,TechNum,0))</f>
        <v>80</v>
      </c>
      <c r="P450" s="15">
        <f t="shared" si="57"/>
        <v>160</v>
      </c>
      <c r="Q450" s="15">
        <f t="shared" si="58"/>
        <v>160</v>
      </c>
      <c r="R450" s="15">
        <f t="shared" si="59"/>
        <v>0</v>
      </c>
      <c r="S450" s="15">
        <f t="shared" si="60"/>
        <v>422.02800000000002</v>
      </c>
      <c r="T450" s="15">
        <f t="shared" si="61"/>
        <v>160</v>
      </c>
      <c r="U450" s="13" t="str">
        <f t="shared" si="62"/>
        <v>Mon</v>
      </c>
      <c r="V450" s="13" t="str">
        <f t="shared" si="63"/>
        <v>Wed</v>
      </c>
    </row>
    <row r="451" spans="1:22" x14ac:dyDescent="0.25">
      <c r="A451" t="s">
        <v>511</v>
      </c>
      <c r="B451" t="s">
        <v>54</v>
      </c>
      <c r="C451" t="s">
        <v>23</v>
      </c>
      <c r="D451" t="s">
        <v>16</v>
      </c>
      <c r="F451" s="10">
        <v>44284</v>
      </c>
      <c r="G451" s="10">
        <v>44375</v>
      </c>
      <c r="H451" s="5">
        <v>1</v>
      </c>
      <c r="I451" s="11"/>
      <c r="J451" s="11"/>
      <c r="K451" s="12">
        <v>1.75</v>
      </c>
      <c r="L451" s="12">
        <v>473.60329999999999</v>
      </c>
      <c r="M451" t="s">
        <v>33</v>
      </c>
      <c r="N451" s="14">
        <f t="shared" si="56"/>
        <v>91</v>
      </c>
      <c r="O451" s="13" cm="1">
        <f t="array" ref="O451">INDEX(TechRate,MATCH(H451,TechNum,0))</f>
        <v>80</v>
      </c>
      <c r="P451" s="15">
        <f t="shared" si="57"/>
        <v>140</v>
      </c>
      <c r="Q451" s="15">
        <f t="shared" si="58"/>
        <v>140</v>
      </c>
      <c r="R451" s="15">
        <f t="shared" si="59"/>
        <v>473.60329999999999</v>
      </c>
      <c r="S451" s="15">
        <f t="shared" si="60"/>
        <v>613.60329999999999</v>
      </c>
      <c r="T451" s="15">
        <f t="shared" si="61"/>
        <v>613.60329999999999</v>
      </c>
      <c r="U451" s="13" t="str">
        <f t="shared" si="62"/>
        <v>Mon</v>
      </c>
      <c r="V451" s="13" t="str">
        <f t="shared" si="63"/>
        <v>Mon</v>
      </c>
    </row>
    <row r="452" spans="1:22" x14ac:dyDescent="0.25">
      <c r="A452" t="s">
        <v>512</v>
      </c>
      <c r="B452" t="s">
        <v>49</v>
      </c>
      <c r="C452" t="s">
        <v>23</v>
      </c>
      <c r="D452" t="s">
        <v>17</v>
      </c>
      <c r="F452" s="10">
        <v>44285</v>
      </c>
      <c r="G452" s="10">
        <v>44328</v>
      </c>
      <c r="H452" s="5">
        <v>1</v>
      </c>
      <c r="I452" s="11"/>
      <c r="J452" s="11"/>
      <c r="K452" s="12">
        <v>2.75</v>
      </c>
      <c r="L452" s="12">
        <v>708.02269999999999</v>
      </c>
      <c r="M452" t="s">
        <v>33</v>
      </c>
      <c r="N452" s="14">
        <f t="shared" si="56"/>
        <v>43</v>
      </c>
      <c r="O452" s="13" cm="1">
        <f t="array" ref="O452">INDEX(TechRate,MATCH(H452,TechNum,0))</f>
        <v>80</v>
      </c>
      <c r="P452" s="15">
        <f t="shared" si="57"/>
        <v>220</v>
      </c>
      <c r="Q452" s="15">
        <f t="shared" si="58"/>
        <v>220</v>
      </c>
      <c r="R452" s="15">
        <f t="shared" si="59"/>
        <v>708.02269999999999</v>
      </c>
      <c r="S452" s="15">
        <f t="shared" si="60"/>
        <v>928.02269999999999</v>
      </c>
      <c r="T452" s="15">
        <f t="shared" si="61"/>
        <v>928.02269999999999</v>
      </c>
      <c r="U452" s="13" t="str">
        <f t="shared" si="62"/>
        <v>Tue</v>
      </c>
      <c r="V452" s="13" t="str">
        <f t="shared" si="63"/>
        <v>Wed</v>
      </c>
    </row>
    <row r="453" spans="1:22" x14ac:dyDescent="0.25">
      <c r="A453" t="s">
        <v>513</v>
      </c>
      <c r="B453" t="s">
        <v>49</v>
      </c>
      <c r="C453" t="s">
        <v>24</v>
      </c>
      <c r="D453" t="s">
        <v>28</v>
      </c>
      <c r="F453" s="10">
        <v>44286</v>
      </c>
      <c r="G453" s="10">
        <v>44292</v>
      </c>
      <c r="H453" s="5">
        <v>1</v>
      </c>
      <c r="I453" s="11"/>
      <c r="J453" s="11"/>
      <c r="K453" s="12">
        <v>0.5</v>
      </c>
      <c r="L453" s="12">
        <v>13.321400000000001</v>
      </c>
      <c r="M453" t="s">
        <v>33</v>
      </c>
      <c r="N453" s="14">
        <f t="shared" si="56"/>
        <v>6</v>
      </c>
      <c r="O453" s="13" cm="1">
        <f t="array" ref="O453">INDEX(TechRate,MATCH(H453,TechNum,0))</f>
        <v>80</v>
      </c>
      <c r="P453" s="15">
        <f t="shared" si="57"/>
        <v>40</v>
      </c>
      <c r="Q453" s="15">
        <f t="shared" si="58"/>
        <v>40</v>
      </c>
      <c r="R453" s="15">
        <f t="shared" si="59"/>
        <v>13.321400000000001</v>
      </c>
      <c r="S453" s="15">
        <f t="shared" si="60"/>
        <v>53.321399999999997</v>
      </c>
      <c r="T453" s="15">
        <f t="shared" si="61"/>
        <v>53.321399999999997</v>
      </c>
      <c r="U453" s="13" t="str">
        <f t="shared" si="62"/>
        <v>Wed</v>
      </c>
      <c r="V453" s="13" t="str">
        <f t="shared" si="63"/>
        <v>Tue</v>
      </c>
    </row>
    <row r="454" spans="1:22" x14ac:dyDescent="0.25">
      <c r="A454" t="s">
        <v>514</v>
      </c>
      <c r="B454" t="s">
        <v>57</v>
      </c>
      <c r="C454" t="s">
        <v>24</v>
      </c>
      <c r="D454" t="s">
        <v>28</v>
      </c>
      <c r="E454" t="s">
        <v>18</v>
      </c>
      <c r="F454" s="10">
        <v>44286</v>
      </c>
      <c r="G454" s="10">
        <v>44307</v>
      </c>
      <c r="H454" s="5">
        <v>1</v>
      </c>
      <c r="I454" s="11"/>
      <c r="J454" s="11"/>
      <c r="K454" s="12">
        <v>0.75</v>
      </c>
      <c r="L454" s="12">
        <v>51.29</v>
      </c>
      <c r="M454" t="s">
        <v>33</v>
      </c>
      <c r="N454" s="14">
        <f t="shared" si="56"/>
        <v>21</v>
      </c>
      <c r="O454" s="13" cm="1">
        <f t="array" ref="O454">INDEX(TechRate,MATCH(H454,TechNum,0))</f>
        <v>80</v>
      </c>
      <c r="P454" s="15">
        <f t="shared" si="57"/>
        <v>60</v>
      </c>
      <c r="Q454" s="15">
        <f t="shared" si="58"/>
        <v>60</v>
      </c>
      <c r="R454" s="15">
        <f t="shared" si="59"/>
        <v>51.29</v>
      </c>
      <c r="S454" s="15">
        <f t="shared" si="60"/>
        <v>111.28999999999999</v>
      </c>
      <c r="T454" s="15">
        <f t="shared" si="61"/>
        <v>111.28999999999999</v>
      </c>
      <c r="U454" s="13" t="str">
        <f t="shared" si="62"/>
        <v>Wed</v>
      </c>
      <c r="V454" s="13" t="str">
        <f t="shared" si="63"/>
        <v>Wed</v>
      </c>
    </row>
    <row r="455" spans="1:22" x14ac:dyDescent="0.25">
      <c r="A455" t="s">
        <v>515</v>
      </c>
      <c r="B455" t="s">
        <v>51</v>
      </c>
      <c r="C455" t="s">
        <v>22</v>
      </c>
      <c r="D455" t="s">
        <v>26</v>
      </c>
      <c r="F455" s="10">
        <v>44287</v>
      </c>
      <c r="G455" s="10">
        <v>44302</v>
      </c>
      <c r="H455" s="5">
        <v>1</v>
      </c>
      <c r="I455" s="11"/>
      <c r="J455" s="11"/>
      <c r="K455" s="12">
        <v>0.25</v>
      </c>
      <c r="L455" s="12">
        <v>89.5</v>
      </c>
      <c r="M455" t="s">
        <v>32</v>
      </c>
      <c r="N455" s="14">
        <f t="shared" si="56"/>
        <v>15</v>
      </c>
      <c r="O455" s="13" cm="1">
        <f t="array" ref="O455">INDEX(TechRate,MATCH(H455,TechNum,0))</f>
        <v>80</v>
      </c>
      <c r="P455" s="15">
        <f t="shared" si="57"/>
        <v>20</v>
      </c>
      <c r="Q455" s="15">
        <f t="shared" si="58"/>
        <v>20</v>
      </c>
      <c r="R455" s="15">
        <f t="shared" si="59"/>
        <v>89.5</v>
      </c>
      <c r="S455" s="15">
        <f t="shared" si="60"/>
        <v>109.5</v>
      </c>
      <c r="T455" s="15">
        <f t="shared" si="61"/>
        <v>109.5</v>
      </c>
      <c r="U455" s="13" t="str">
        <f t="shared" si="62"/>
        <v>Thu</v>
      </c>
      <c r="V455" s="13" t="str">
        <f t="shared" si="63"/>
        <v>Fri</v>
      </c>
    </row>
    <row r="456" spans="1:22" x14ac:dyDescent="0.25">
      <c r="A456" t="s">
        <v>516</v>
      </c>
      <c r="B456" t="s">
        <v>50</v>
      </c>
      <c r="C456" t="s">
        <v>24</v>
      </c>
      <c r="D456" t="s">
        <v>27</v>
      </c>
      <c r="F456" s="10">
        <v>44287</v>
      </c>
      <c r="G456" s="10">
        <v>44298</v>
      </c>
      <c r="H456" s="5">
        <v>1</v>
      </c>
      <c r="I456" s="11"/>
      <c r="J456" s="11"/>
      <c r="K456" s="12">
        <v>0.25</v>
      </c>
      <c r="L456" s="12">
        <v>74.532399999999996</v>
      </c>
      <c r="M456" t="s">
        <v>34</v>
      </c>
      <c r="N456" s="14">
        <f t="shared" si="56"/>
        <v>11</v>
      </c>
      <c r="O456" s="13" cm="1">
        <f t="array" ref="O456">INDEX(TechRate,MATCH(H456,TechNum,0))</f>
        <v>80</v>
      </c>
      <c r="P456" s="15">
        <f t="shared" si="57"/>
        <v>20</v>
      </c>
      <c r="Q456" s="15">
        <f t="shared" si="58"/>
        <v>20</v>
      </c>
      <c r="R456" s="15">
        <f t="shared" si="59"/>
        <v>74.532399999999996</v>
      </c>
      <c r="S456" s="15">
        <f t="shared" si="60"/>
        <v>94.532399999999996</v>
      </c>
      <c r="T456" s="15">
        <f t="shared" si="61"/>
        <v>94.532399999999996</v>
      </c>
      <c r="U456" s="13" t="str">
        <f t="shared" si="62"/>
        <v>Thu</v>
      </c>
      <c r="V456" s="13" t="str">
        <f t="shared" si="63"/>
        <v>Mon</v>
      </c>
    </row>
    <row r="457" spans="1:22" x14ac:dyDescent="0.25">
      <c r="A457" t="s">
        <v>517</v>
      </c>
      <c r="B457" t="s">
        <v>51</v>
      </c>
      <c r="C457" t="s">
        <v>22</v>
      </c>
      <c r="D457" t="s">
        <v>17</v>
      </c>
      <c r="F457" s="10">
        <v>44287</v>
      </c>
      <c r="G457" s="10">
        <v>44298</v>
      </c>
      <c r="H457" s="5">
        <v>2</v>
      </c>
      <c r="I457" s="11"/>
      <c r="J457" s="11"/>
      <c r="K457" s="12">
        <v>1.5</v>
      </c>
      <c r="L457" s="12">
        <v>64</v>
      </c>
      <c r="M457" t="s">
        <v>32</v>
      </c>
      <c r="N457" s="14">
        <f t="shared" si="56"/>
        <v>11</v>
      </c>
      <c r="O457" s="13" cm="1">
        <f t="array" ref="O457">INDEX(TechRate,MATCH(H457,TechNum,0))</f>
        <v>140</v>
      </c>
      <c r="P457" s="15">
        <f t="shared" si="57"/>
        <v>210</v>
      </c>
      <c r="Q457" s="15">
        <f t="shared" si="58"/>
        <v>210</v>
      </c>
      <c r="R457" s="15">
        <f t="shared" si="59"/>
        <v>64</v>
      </c>
      <c r="S457" s="15">
        <f t="shared" si="60"/>
        <v>274</v>
      </c>
      <c r="T457" s="15">
        <f t="shared" si="61"/>
        <v>274</v>
      </c>
      <c r="U457" s="13" t="str">
        <f t="shared" si="62"/>
        <v>Thu</v>
      </c>
      <c r="V457" s="13" t="str">
        <f t="shared" si="63"/>
        <v>Mon</v>
      </c>
    </row>
    <row r="458" spans="1:22" x14ac:dyDescent="0.25">
      <c r="A458" t="s">
        <v>518</v>
      </c>
      <c r="B458" t="s">
        <v>50</v>
      </c>
      <c r="C458" t="s">
        <v>23</v>
      </c>
      <c r="D458" t="s">
        <v>27</v>
      </c>
      <c r="E458" t="s">
        <v>18</v>
      </c>
      <c r="F458" s="10">
        <v>44287</v>
      </c>
      <c r="G458" s="10">
        <v>44300</v>
      </c>
      <c r="H458" s="5">
        <v>1</v>
      </c>
      <c r="I458" s="11"/>
      <c r="J458" s="11"/>
      <c r="K458" s="12">
        <v>0.25</v>
      </c>
      <c r="L458" s="12">
        <v>23.401</v>
      </c>
      <c r="M458" t="s">
        <v>32</v>
      </c>
      <c r="N458" s="14">
        <f t="shared" si="56"/>
        <v>13</v>
      </c>
      <c r="O458" s="13" cm="1">
        <f t="array" ref="O458">INDEX(TechRate,MATCH(H458,TechNum,0))</f>
        <v>80</v>
      </c>
      <c r="P458" s="15">
        <f t="shared" si="57"/>
        <v>20</v>
      </c>
      <c r="Q458" s="15">
        <f t="shared" si="58"/>
        <v>20</v>
      </c>
      <c r="R458" s="15">
        <f t="shared" si="59"/>
        <v>23.401</v>
      </c>
      <c r="S458" s="15">
        <f t="shared" si="60"/>
        <v>43.400999999999996</v>
      </c>
      <c r="T458" s="15">
        <f t="shared" si="61"/>
        <v>43.400999999999996</v>
      </c>
      <c r="U458" s="13" t="str">
        <f t="shared" si="62"/>
        <v>Thu</v>
      </c>
      <c r="V458" s="13" t="str">
        <f t="shared" si="63"/>
        <v>Wed</v>
      </c>
    </row>
    <row r="459" spans="1:22" x14ac:dyDescent="0.25">
      <c r="A459" t="s">
        <v>519</v>
      </c>
      <c r="B459" t="s">
        <v>55</v>
      </c>
      <c r="C459" t="s">
        <v>22</v>
      </c>
      <c r="D459" t="s">
        <v>27</v>
      </c>
      <c r="F459" s="10">
        <v>44287</v>
      </c>
      <c r="G459" s="10">
        <v>44312</v>
      </c>
      <c r="H459" s="5">
        <v>2</v>
      </c>
      <c r="I459" s="11"/>
      <c r="J459" s="11"/>
      <c r="K459" s="12">
        <v>0.25</v>
      </c>
      <c r="L459" s="12">
        <v>17.13</v>
      </c>
      <c r="M459" t="s">
        <v>32</v>
      </c>
      <c r="N459" s="14">
        <f t="shared" si="56"/>
        <v>25</v>
      </c>
      <c r="O459" s="13" cm="1">
        <f t="array" ref="O459">INDEX(TechRate,MATCH(H459,TechNum,0))</f>
        <v>140</v>
      </c>
      <c r="P459" s="15">
        <f t="shared" si="57"/>
        <v>35</v>
      </c>
      <c r="Q459" s="15">
        <f t="shared" si="58"/>
        <v>35</v>
      </c>
      <c r="R459" s="15">
        <f t="shared" si="59"/>
        <v>17.13</v>
      </c>
      <c r="S459" s="15">
        <f t="shared" si="60"/>
        <v>52.129999999999995</v>
      </c>
      <c r="T459" s="15">
        <f t="shared" si="61"/>
        <v>52.129999999999995</v>
      </c>
      <c r="U459" s="13" t="str">
        <f t="shared" si="62"/>
        <v>Thu</v>
      </c>
      <c r="V459" s="13" t="str">
        <f t="shared" si="63"/>
        <v>Mon</v>
      </c>
    </row>
    <row r="460" spans="1:22" x14ac:dyDescent="0.25">
      <c r="A460" t="s">
        <v>520</v>
      </c>
      <c r="B460" t="s">
        <v>53</v>
      </c>
      <c r="C460" t="s">
        <v>58</v>
      </c>
      <c r="D460" t="s">
        <v>27</v>
      </c>
      <c r="F460" s="10">
        <v>44287</v>
      </c>
      <c r="G460" s="10">
        <v>44315</v>
      </c>
      <c r="H460" s="5">
        <v>1</v>
      </c>
      <c r="I460" s="11"/>
      <c r="J460" s="11"/>
      <c r="K460" s="12">
        <v>0.5</v>
      </c>
      <c r="L460" s="12">
        <v>149.5</v>
      </c>
      <c r="M460" t="s">
        <v>34</v>
      </c>
      <c r="N460" s="14">
        <f t="shared" si="56"/>
        <v>28</v>
      </c>
      <c r="O460" s="13" cm="1">
        <f t="array" ref="O460">INDEX(TechRate,MATCH(H460,TechNum,0))</f>
        <v>80</v>
      </c>
      <c r="P460" s="15">
        <f t="shared" si="57"/>
        <v>40</v>
      </c>
      <c r="Q460" s="15">
        <f t="shared" si="58"/>
        <v>40</v>
      </c>
      <c r="R460" s="15">
        <f t="shared" si="59"/>
        <v>149.5</v>
      </c>
      <c r="S460" s="15">
        <f t="shared" si="60"/>
        <v>189.5</v>
      </c>
      <c r="T460" s="15">
        <f t="shared" si="61"/>
        <v>189.5</v>
      </c>
      <c r="U460" s="13" t="str">
        <f t="shared" si="62"/>
        <v>Thu</v>
      </c>
      <c r="V460" s="13" t="str">
        <f t="shared" si="63"/>
        <v>Thu</v>
      </c>
    </row>
    <row r="461" spans="1:22" x14ac:dyDescent="0.25">
      <c r="A461" t="s">
        <v>521</v>
      </c>
      <c r="B461" t="s">
        <v>50</v>
      </c>
      <c r="C461" t="s">
        <v>24</v>
      </c>
      <c r="D461" t="s">
        <v>27</v>
      </c>
      <c r="F461" s="10">
        <v>44288</v>
      </c>
      <c r="G461" s="10">
        <v>44312</v>
      </c>
      <c r="H461" s="5">
        <v>1</v>
      </c>
      <c r="I461" s="11"/>
      <c r="J461" s="11"/>
      <c r="K461" s="12">
        <v>0.5</v>
      </c>
      <c r="L461" s="12">
        <v>163.197</v>
      </c>
      <c r="M461" t="s">
        <v>34</v>
      </c>
      <c r="N461" s="14">
        <f t="shared" si="56"/>
        <v>24</v>
      </c>
      <c r="O461" s="13" cm="1">
        <f t="array" ref="O461">INDEX(TechRate,MATCH(H461,TechNum,0))</f>
        <v>80</v>
      </c>
      <c r="P461" s="15">
        <f t="shared" si="57"/>
        <v>40</v>
      </c>
      <c r="Q461" s="15">
        <f t="shared" si="58"/>
        <v>40</v>
      </c>
      <c r="R461" s="15">
        <f t="shared" si="59"/>
        <v>163.197</v>
      </c>
      <c r="S461" s="15">
        <f t="shared" si="60"/>
        <v>203.197</v>
      </c>
      <c r="T461" s="15">
        <f t="shared" si="61"/>
        <v>203.197</v>
      </c>
      <c r="U461" s="13" t="str">
        <f t="shared" si="62"/>
        <v>Fri</v>
      </c>
      <c r="V461" s="13" t="str">
        <f t="shared" si="63"/>
        <v>Mon</v>
      </c>
    </row>
    <row r="462" spans="1:22" x14ac:dyDescent="0.25">
      <c r="A462" t="s">
        <v>522</v>
      </c>
      <c r="B462" t="s">
        <v>51</v>
      </c>
      <c r="C462" t="s">
        <v>22</v>
      </c>
      <c r="D462" t="s">
        <v>27</v>
      </c>
      <c r="F462" s="10">
        <v>44289</v>
      </c>
      <c r="G462" s="10">
        <v>44301</v>
      </c>
      <c r="H462" s="5">
        <v>2</v>
      </c>
      <c r="I462" s="11"/>
      <c r="J462" s="11"/>
      <c r="K462" s="12">
        <v>0.25</v>
      </c>
      <c r="L462" s="12">
        <v>14.76</v>
      </c>
      <c r="M462" t="s">
        <v>32</v>
      </c>
      <c r="N462" s="14">
        <f t="shared" si="56"/>
        <v>12</v>
      </c>
      <c r="O462" s="13" cm="1">
        <f t="array" ref="O462">INDEX(TechRate,MATCH(H462,TechNum,0))</f>
        <v>140</v>
      </c>
      <c r="P462" s="15">
        <f t="shared" si="57"/>
        <v>35</v>
      </c>
      <c r="Q462" s="15">
        <f t="shared" si="58"/>
        <v>35</v>
      </c>
      <c r="R462" s="15">
        <f t="shared" si="59"/>
        <v>14.76</v>
      </c>
      <c r="S462" s="15">
        <f t="shared" si="60"/>
        <v>49.76</v>
      </c>
      <c r="T462" s="15">
        <f t="shared" si="61"/>
        <v>49.76</v>
      </c>
      <c r="U462" s="13" t="str">
        <f t="shared" si="62"/>
        <v>Sat</v>
      </c>
      <c r="V462" s="13" t="str">
        <f t="shared" si="63"/>
        <v>Thu</v>
      </c>
    </row>
    <row r="463" spans="1:22" x14ac:dyDescent="0.25">
      <c r="A463" t="s">
        <v>523</v>
      </c>
      <c r="B463" t="s">
        <v>54</v>
      </c>
      <c r="C463" t="s">
        <v>59</v>
      </c>
      <c r="D463" t="s">
        <v>27</v>
      </c>
      <c r="F463" s="10">
        <v>44289</v>
      </c>
      <c r="G463" s="10">
        <v>44313</v>
      </c>
      <c r="H463" s="5">
        <v>1</v>
      </c>
      <c r="I463" s="11"/>
      <c r="J463" s="11"/>
      <c r="K463" s="12">
        <v>0.75</v>
      </c>
      <c r="L463" s="12">
        <v>21.33</v>
      </c>
      <c r="M463" t="s">
        <v>32</v>
      </c>
      <c r="N463" s="14">
        <f t="shared" ref="N463:N526" si="64">IF(G463="","",G463-F463)</f>
        <v>24</v>
      </c>
      <c r="O463" s="13" cm="1">
        <f t="array" ref="O463">INDEX(TechRate,MATCH(H463,TechNum,0))</f>
        <v>80</v>
      </c>
      <c r="P463" s="15">
        <f t="shared" ref="P463:P526" si="65">O463*K463</f>
        <v>60</v>
      </c>
      <c r="Q463" s="15">
        <f t="shared" ref="Q463:Q526" si="66">IF(I463="Yes",0,P463)</f>
        <v>60</v>
      </c>
      <c r="R463" s="15">
        <f t="shared" ref="R463:R526" si="67">IF(J463="Yes",0,L463)</f>
        <v>21.33</v>
      </c>
      <c r="S463" s="15">
        <f t="shared" ref="S463:S526" si="68">SUM(L463,P463)</f>
        <v>81.33</v>
      </c>
      <c r="T463" s="15">
        <f t="shared" ref="T463:T526" si="69">SUM(Q463,R463)</f>
        <v>81.33</v>
      </c>
      <c r="U463" s="13" t="str">
        <f t="shared" ref="U463:U526" si="70">TEXT(F463,"ddd")</f>
        <v>Sat</v>
      </c>
      <c r="V463" s="13" t="str">
        <f t="shared" ref="V463:V526" si="71">TEXT(G463,"ddd")</f>
        <v>Tue</v>
      </c>
    </row>
    <row r="464" spans="1:22" x14ac:dyDescent="0.25">
      <c r="A464" t="s">
        <v>524</v>
      </c>
      <c r="B464" t="s">
        <v>50</v>
      </c>
      <c r="C464" t="s">
        <v>24</v>
      </c>
      <c r="D464" t="s">
        <v>27</v>
      </c>
      <c r="F464" s="10">
        <v>44289</v>
      </c>
      <c r="G464" s="10">
        <v>44327</v>
      </c>
      <c r="H464" s="5">
        <v>2</v>
      </c>
      <c r="I464" s="11"/>
      <c r="J464" s="11" t="s">
        <v>18</v>
      </c>
      <c r="K464" s="12">
        <v>1</v>
      </c>
      <c r="L464" s="12">
        <v>304.50729999999999</v>
      </c>
      <c r="M464" t="s">
        <v>33</v>
      </c>
      <c r="N464" s="14">
        <f t="shared" si="64"/>
        <v>38</v>
      </c>
      <c r="O464" s="13" cm="1">
        <f t="array" ref="O464">INDEX(TechRate,MATCH(H464,TechNum,0))</f>
        <v>140</v>
      </c>
      <c r="P464" s="15">
        <f t="shared" si="65"/>
        <v>140</v>
      </c>
      <c r="Q464" s="15">
        <f t="shared" si="66"/>
        <v>140</v>
      </c>
      <c r="R464" s="15">
        <f t="shared" si="67"/>
        <v>0</v>
      </c>
      <c r="S464" s="15">
        <f t="shared" si="68"/>
        <v>444.50729999999999</v>
      </c>
      <c r="T464" s="15">
        <f t="shared" si="69"/>
        <v>140</v>
      </c>
      <c r="U464" s="13" t="str">
        <f t="shared" si="70"/>
        <v>Sat</v>
      </c>
      <c r="V464" s="13" t="str">
        <f t="shared" si="71"/>
        <v>Tue</v>
      </c>
    </row>
    <row r="465" spans="1:22" x14ac:dyDescent="0.25">
      <c r="A465" t="s">
        <v>525</v>
      </c>
      <c r="B465" t="s">
        <v>56</v>
      </c>
      <c r="C465" t="s">
        <v>23</v>
      </c>
      <c r="D465" t="s">
        <v>27</v>
      </c>
      <c r="E465" t="s">
        <v>18</v>
      </c>
      <c r="F465" s="10">
        <v>44289</v>
      </c>
      <c r="G465" s="10">
        <v>44327</v>
      </c>
      <c r="H465" s="5">
        <v>1</v>
      </c>
      <c r="I465" s="11"/>
      <c r="J465" s="11"/>
      <c r="K465" s="12">
        <v>0.5</v>
      </c>
      <c r="L465" s="12">
        <v>36.3384</v>
      </c>
      <c r="M465" t="s">
        <v>32</v>
      </c>
      <c r="N465" s="14">
        <f t="shared" si="64"/>
        <v>38</v>
      </c>
      <c r="O465" s="13" cm="1">
        <f t="array" ref="O465">INDEX(TechRate,MATCH(H465,TechNum,0))</f>
        <v>80</v>
      </c>
      <c r="P465" s="15">
        <f t="shared" si="65"/>
        <v>40</v>
      </c>
      <c r="Q465" s="15">
        <f t="shared" si="66"/>
        <v>40</v>
      </c>
      <c r="R465" s="15">
        <f t="shared" si="67"/>
        <v>36.3384</v>
      </c>
      <c r="S465" s="15">
        <f t="shared" si="68"/>
        <v>76.338400000000007</v>
      </c>
      <c r="T465" s="15">
        <f t="shared" si="69"/>
        <v>76.338400000000007</v>
      </c>
      <c r="U465" s="13" t="str">
        <f t="shared" si="70"/>
        <v>Sat</v>
      </c>
      <c r="V465" s="13" t="str">
        <f t="shared" si="71"/>
        <v>Tue</v>
      </c>
    </row>
    <row r="466" spans="1:22" x14ac:dyDescent="0.25">
      <c r="A466" t="s">
        <v>526</v>
      </c>
      <c r="B466" t="s">
        <v>55</v>
      </c>
      <c r="C466" t="s">
        <v>22</v>
      </c>
      <c r="D466" t="s">
        <v>27</v>
      </c>
      <c r="F466" s="10">
        <v>44291</v>
      </c>
      <c r="G466" s="10">
        <v>44300</v>
      </c>
      <c r="H466" s="5">
        <v>2</v>
      </c>
      <c r="I466" s="11"/>
      <c r="J466" s="11"/>
      <c r="K466" s="12">
        <v>0.5</v>
      </c>
      <c r="L466" s="12">
        <v>21.33</v>
      </c>
      <c r="M466" t="s">
        <v>32</v>
      </c>
      <c r="N466" s="14">
        <f t="shared" si="64"/>
        <v>9</v>
      </c>
      <c r="O466" s="13" cm="1">
        <f t="array" ref="O466">INDEX(TechRate,MATCH(H466,TechNum,0))</f>
        <v>140</v>
      </c>
      <c r="P466" s="15">
        <f t="shared" si="65"/>
        <v>70</v>
      </c>
      <c r="Q466" s="15">
        <f t="shared" si="66"/>
        <v>70</v>
      </c>
      <c r="R466" s="15">
        <f t="shared" si="67"/>
        <v>21.33</v>
      </c>
      <c r="S466" s="15">
        <f t="shared" si="68"/>
        <v>91.33</v>
      </c>
      <c r="T466" s="15">
        <f t="shared" si="69"/>
        <v>91.33</v>
      </c>
      <c r="U466" s="13" t="str">
        <f t="shared" si="70"/>
        <v>Mon</v>
      </c>
      <c r="V466" s="13" t="str">
        <f t="shared" si="71"/>
        <v>Wed</v>
      </c>
    </row>
    <row r="467" spans="1:22" x14ac:dyDescent="0.25">
      <c r="A467" t="s">
        <v>527</v>
      </c>
      <c r="B467" t="s">
        <v>51</v>
      </c>
      <c r="C467" t="s">
        <v>22</v>
      </c>
      <c r="D467" t="s">
        <v>28</v>
      </c>
      <c r="F467" s="10">
        <v>44291</v>
      </c>
      <c r="G467" s="10">
        <v>44309</v>
      </c>
      <c r="H467" s="5">
        <v>2</v>
      </c>
      <c r="I467" s="11"/>
      <c r="J467" s="11"/>
      <c r="K467" s="12">
        <v>0.5</v>
      </c>
      <c r="L467" s="12">
        <v>392.02480000000003</v>
      </c>
      <c r="M467" t="s">
        <v>33</v>
      </c>
      <c r="N467" s="14">
        <f t="shared" si="64"/>
        <v>18</v>
      </c>
      <c r="O467" s="13" cm="1">
        <f t="array" ref="O467">INDEX(TechRate,MATCH(H467,TechNum,0))</f>
        <v>140</v>
      </c>
      <c r="P467" s="15">
        <f t="shared" si="65"/>
        <v>70</v>
      </c>
      <c r="Q467" s="15">
        <f t="shared" si="66"/>
        <v>70</v>
      </c>
      <c r="R467" s="15">
        <f t="shared" si="67"/>
        <v>392.02480000000003</v>
      </c>
      <c r="S467" s="15">
        <f t="shared" si="68"/>
        <v>462.02480000000003</v>
      </c>
      <c r="T467" s="15">
        <f t="shared" si="69"/>
        <v>462.02480000000003</v>
      </c>
      <c r="U467" s="13" t="str">
        <f t="shared" si="70"/>
        <v>Mon</v>
      </c>
      <c r="V467" s="13" t="str">
        <f t="shared" si="71"/>
        <v>Fri</v>
      </c>
    </row>
    <row r="468" spans="1:22" x14ac:dyDescent="0.25">
      <c r="A468" t="s">
        <v>528</v>
      </c>
      <c r="B468" t="s">
        <v>51</v>
      </c>
      <c r="C468" t="s">
        <v>22</v>
      </c>
      <c r="D468" t="s">
        <v>27</v>
      </c>
      <c r="F468" s="10">
        <v>44291</v>
      </c>
      <c r="G468" s="10">
        <v>44315</v>
      </c>
      <c r="H468" s="5">
        <v>1</v>
      </c>
      <c r="I468" s="11"/>
      <c r="J468" s="11"/>
      <c r="K468" s="12">
        <v>0.25</v>
      </c>
      <c r="L468" s="12">
        <v>151.78790000000001</v>
      </c>
      <c r="M468" t="s">
        <v>32</v>
      </c>
      <c r="N468" s="14">
        <f t="shared" si="64"/>
        <v>24</v>
      </c>
      <c r="O468" s="13" cm="1">
        <f t="array" ref="O468">INDEX(TechRate,MATCH(H468,TechNum,0))</f>
        <v>80</v>
      </c>
      <c r="P468" s="15">
        <f t="shared" si="65"/>
        <v>20</v>
      </c>
      <c r="Q468" s="15">
        <f t="shared" si="66"/>
        <v>20</v>
      </c>
      <c r="R468" s="15">
        <f t="shared" si="67"/>
        <v>151.78790000000001</v>
      </c>
      <c r="S468" s="15">
        <f t="shared" si="68"/>
        <v>171.78790000000001</v>
      </c>
      <c r="T468" s="15">
        <f t="shared" si="69"/>
        <v>171.78790000000001</v>
      </c>
      <c r="U468" s="13" t="str">
        <f t="shared" si="70"/>
        <v>Mon</v>
      </c>
      <c r="V468" s="13" t="str">
        <f t="shared" si="71"/>
        <v>Thu</v>
      </c>
    </row>
    <row r="469" spans="1:22" x14ac:dyDescent="0.25">
      <c r="A469" t="s">
        <v>529</v>
      </c>
      <c r="B469" t="s">
        <v>50</v>
      </c>
      <c r="C469" t="s">
        <v>59</v>
      </c>
      <c r="D469" t="s">
        <v>27</v>
      </c>
      <c r="F469" s="10">
        <v>44291</v>
      </c>
      <c r="G469" s="10">
        <v>44328</v>
      </c>
      <c r="H469" s="5">
        <v>1</v>
      </c>
      <c r="I469" s="11"/>
      <c r="J469" s="11"/>
      <c r="K469" s="12">
        <v>0.25</v>
      </c>
      <c r="L469" s="12">
        <v>30.1082</v>
      </c>
      <c r="M469" t="s">
        <v>32</v>
      </c>
      <c r="N469" s="14">
        <f t="shared" si="64"/>
        <v>37</v>
      </c>
      <c r="O469" s="13" cm="1">
        <f t="array" ref="O469">INDEX(TechRate,MATCH(H469,TechNum,0))</f>
        <v>80</v>
      </c>
      <c r="P469" s="15">
        <f t="shared" si="65"/>
        <v>20</v>
      </c>
      <c r="Q469" s="15">
        <f t="shared" si="66"/>
        <v>20</v>
      </c>
      <c r="R469" s="15">
        <f t="shared" si="67"/>
        <v>30.1082</v>
      </c>
      <c r="S469" s="15">
        <f t="shared" si="68"/>
        <v>50.108199999999997</v>
      </c>
      <c r="T469" s="15">
        <f t="shared" si="69"/>
        <v>50.108199999999997</v>
      </c>
      <c r="U469" s="13" t="str">
        <f t="shared" si="70"/>
        <v>Mon</v>
      </c>
      <c r="V469" s="13" t="str">
        <f t="shared" si="71"/>
        <v>Wed</v>
      </c>
    </row>
    <row r="470" spans="1:22" x14ac:dyDescent="0.25">
      <c r="A470" t="s">
        <v>530</v>
      </c>
      <c r="B470" t="s">
        <v>55</v>
      </c>
      <c r="C470" t="s">
        <v>22</v>
      </c>
      <c r="D470" t="s">
        <v>28</v>
      </c>
      <c r="F470" s="10">
        <v>44291</v>
      </c>
      <c r="G470" s="10">
        <v>44333</v>
      </c>
      <c r="H470" s="5">
        <v>2</v>
      </c>
      <c r="I470" s="11"/>
      <c r="J470" s="11"/>
      <c r="K470" s="12">
        <v>0.75</v>
      </c>
      <c r="L470" s="12">
        <v>13.36</v>
      </c>
      <c r="M470" t="s">
        <v>33</v>
      </c>
      <c r="N470" s="14">
        <f t="shared" si="64"/>
        <v>42</v>
      </c>
      <c r="O470" s="13" cm="1">
        <f t="array" ref="O470">INDEX(TechRate,MATCH(H470,TechNum,0))</f>
        <v>140</v>
      </c>
      <c r="P470" s="15">
        <f t="shared" si="65"/>
        <v>105</v>
      </c>
      <c r="Q470" s="15">
        <f t="shared" si="66"/>
        <v>105</v>
      </c>
      <c r="R470" s="15">
        <f t="shared" si="67"/>
        <v>13.36</v>
      </c>
      <c r="S470" s="15">
        <f t="shared" si="68"/>
        <v>118.36</v>
      </c>
      <c r="T470" s="15">
        <f t="shared" si="69"/>
        <v>118.36</v>
      </c>
      <c r="U470" s="13" t="str">
        <f t="shared" si="70"/>
        <v>Mon</v>
      </c>
      <c r="V470" s="13" t="str">
        <f t="shared" si="71"/>
        <v>Mon</v>
      </c>
    </row>
    <row r="471" spans="1:22" x14ac:dyDescent="0.25">
      <c r="A471" t="s">
        <v>531</v>
      </c>
      <c r="B471" t="s">
        <v>49</v>
      </c>
      <c r="C471" t="s">
        <v>59</v>
      </c>
      <c r="D471" t="s">
        <v>17</v>
      </c>
      <c r="F471" s="10">
        <v>44291</v>
      </c>
      <c r="G471" s="10">
        <v>44362</v>
      </c>
      <c r="H471" s="5">
        <v>1</v>
      </c>
      <c r="I471" s="11"/>
      <c r="J471" s="11"/>
      <c r="K471" s="12">
        <v>4.25</v>
      </c>
      <c r="L471" s="12">
        <v>21.33</v>
      </c>
      <c r="M471" t="s">
        <v>32</v>
      </c>
      <c r="N471" s="14">
        <f t="shared" si="64"/>
        <v>71</v>
      </c>
      <c r="O471" s="13" cm="1">
        <f t="array" ref="O471">INDEX(TechRate,MATCH(H471,TechNum,0))</f>
        <v>80</v>
      </c>
      <c r="P471" s="15">
        <f t="shared" si="65"/>
        <v>340</v>
      </c>
      <c r="Q471" s="15">
        <f t="shared" si="66"/>
        <v>340</v>
      </c>
      <c r="R471" s="15">
        <f t="shared" si="67"/>
        <v>21.33</v>
      </c>
      <c r="S471" s="15">
        <f t="shared" si="68"/>
        <v>361.33</v>
      </c>
      <c r="T471" s="15">
        <f t="shared" si="69"/>
        <v>361.33</v>
      </c>
      <c r="U471" s="13" t="str">
        <f t="shared" si="70"/>
        <v>Mon</v>
      </c>
      <c r="V471" s="13" t="str">
        <f t="shared" si="71"/>
        <v>Tue</v>
      </c>
    </row>
    <row r="472" spans="1:22" x14ac:dyDescent="0.25">
      <c r="A472" t="s">
        <v>532</v>
      </c>
      <c r="B472" t="s">
        <v>55</v>
      </c>
      <c r="C472" t="s">
        <v>22</v>
      </c>
      <c r="D472" t="s">
        <v>27</v>
      </c>
      <c r="E472" t="s">
        <v>18</v>
      </c>
      <c r="F472" s="10">
        <v>44292</v>
      </c>
      <c r="G472" s="10">
        <v>44323</v>
      </c>
      <c r="H472" s="5">
        <v>1</v>
      </c>
      <c r="I472" s="11"/>
      <c r="J472" s="11"/>
      <c r="K472" s="12">
        <v>0.75</v>
      </c>
      <c r="L472" s="12">
        <v>21.33</v>
      </c>
      <c r="M472" t="s">
        <v>33</v>
      </c>
      <c r="N472" s="14">
        <f t="shared" si="64"/>
        <v>31</v>
      </c>
      <c r="O472" s="13" cm="1">
        <f t="array" ref="O472">INDEX(TechRate,MATCH(H472,TechNum,0))</f>
        <v>80</v>
      </c>
      <c r="P472" s="15">
        <f t="shared" si="65"/>
        <v>60</v>
      </c>
      <c r="Q472" s="15">
        <f t="shared" si="66"/>
        <v>60</v>
      </c>
      <c r="R472" s="15">
        <f t="shared" si="67"/>
        <v>21.33</v>
      </c>
      <c r="S472" s="15">
        <f t="shared" si="68"/>
        <v>81.33</v>
      </c>
      <c r="T472" s="15">
        <f t="shared" si="69"/>
        <v>81.33</v>
      </c>
      <c r="U472" s="13" t="str">
        <f t="shared" si="70"/>
        <v>Tue</v>
      </c>
      <c r="V472" s="13" t="str">
        <f t="shared" si="71"/>
        <v>Fri</v>
      </c>
    </row>
    <row r="473" spans="1:22" x14ac:dyDescent="0.25">
      <c r="A473" t="s">
        <v>533</v>
      </c>
      <c r="B473" t="s">
        <v>55</v>
      </c>
      <c r="C473" t="s">
        <v>22</v>
      </c>
      <c r="D473" t="s">
        <v>26</v>
      </c>
      <c r="E473" t="s">
        <v>18</v>
      </c>
      <c r="F473" s="10">
        <v>44292</v>
      </c>
      <c r="G473" s="10">
        <v>44326</v>
      </c>
      <c r="H473" s="5">
        <v>1</v>
      </c>
      <c r="I473" s="11"/>
      <c r="J473" s="11"/>
      <c r="K473" s="12">
        <v>0.25</v>
      </c>
      <c r="L473" s="12">
        <v>21.6</v>
      </c>
      <c r="M473" t="s">
        <v>32</v>
      </c>
      <c r="N473" s="14">
        <f t="shared" si="64"/>
        <v>34</v>
      </c>
      <c r="O473" s="13" cm="1">
        <f t="array" ref="O473">INDEX(TechRate,MATCH(H473,TechNum,0))</f>
        <v>80</v>
      </c>
      <c r="P473" s="15">
        <f t="shared" si="65"/>
        <v>20</v>
      </c>
      <c r="Q473" s="15">
        <f t="shared" si="66"/>
        <v>20</v>
      </c>
      <c r="R473" s="15">
        <f t="shared" si="67"/>
        <v>21.6</v>
      </c>
      <c r="S473" s="15">
        <f t="shared" si="68"/>
        <v>41.6</v>
      </c>
      <c r="T473" s="15">
        <f t="shared" si="69"/>
        <v>41.6</v>
      </c>
      <c r="U473" s="13" t="str">
        <f t="shared" si="70"/>
        <v>Tue</v>
      </c>
      <c r="V473" s="13" t="str">
        <f t="shared" si="71"/>
        <v>Mon</v>
      </c>
    </row>
    <row r="474" spans="1:22" x14ac:dyDescent="0.25">
      <c r="A474" t="s">
        <v>534</v>
      </c>
      <c r="B474" t="s">
        <v>54</v>
      </c>
      <c r="C474" t="s">
        <v>24</v>
      </c>
      <c r="D474" t="s">
        <v>26</v>
      </c>
      <c r="E474" t="s">
        <v>18</v>
      </c>
      <c r="F474" s="10">
        <v>44292</v>
      </c>
      <c r="G474" s="10">
        <v>44336</v>
      </c>
      <c r="H474" s="5">
        <v>1</v>
      </c>
      <c r="I474" s="11"/>
      <c r="J474" s="11"/>
      <c r="K474" s="12">
        <v>0.25</v>
      </c>
      <c r="L474" s="12">
        <v>108.9568</v>
      </c>
      <c r="M474" t="s">
        <v>33</v>
      </c>
      <c r="N474" s="14">
        <f t="shared" si="64"/>
        <v>44</v>
      </c>
      <c r="O474" s="13" cm="1">
        <f t="array" ref="O474">INDEX(TechRate,MATCH(H474,TechNum,0))</f>
        <v>80</v>
      </c>
      <c r="P474" s="15">
        <f t="shared" si="65"/>
        <v>20</v>
      </c>
      <c r="Q474" s="15">
        <f t="shared" si="66"/>
        <v>20</v>
      </c>
      <c r="R474" s="15">
        <f t="shared" si="67"/>
        <v>108.9568</v>
      </c>
      <c r="S474" s="15">
        <f t="shared" si="68"/>
        <v>128.95679999999999</v>
      </c>
      <c r="T474" s="15">
        <f t="shared" si="69"/>
        <v>128.95679999999999</v>
      </c>
      <c r="U474" s="13" t="str">
        <f t="shared" si="70"/>
        <v>Tue</v>
      </c>
      <c r="V474" s="13" t="str">
        <f t="shared" si="71"/>
        <v>Thu</v>
      </c>
    </row>
    <row r="475" spans="1:22" x14ac:dyDescent="0.25">
      <c r="A475" t="s">
        <v>535</v>
      </c>
      <c r="B475" t="s">
        <v>53</v>
      </c>
      <c r="C475" t="s">
        <v>23</v>
      </c>
      <c r="D475" t="s">
        <v>26</v>
      </c>
      <c r="F475" s="10">
        <v>44292</v>
      </c>
      <c r="G475" s="10">
        <v>44341</v>
      </c>
      <c r="H475" s="5">
        <v>1</v>
      </c>
      <c r="I475" s="11"/>
      <c r="J475" s="11"/>
      <c r="K475" s="12">
        <v>0.25</v>
      </c>
      <c r="L475" s="12">
        <v>42.66</v>
      </c>
      <c r="M475" t="s">
        <v>34</v>
      </c>
      <c r="N475" s="14">
        <f t="shared" si="64"/>
        <v>49</v>
      </c>
      <c r="O475" s="13" cm="1">
        <f t="array" ref="O475">INDEX(TechRate,MATCH(H475,TechNum,0))</f>
        <v>80</v>
      </c>
      <c r="P475" s="15">
        <f t="shared" si="65"/>
        <v>20</v>
      </c>
      <c r="Q475" s="15">
        <f t="shared" si="66"/>
        <v>20</v>
      </c>
      <c r="R475" s="15">
        <f t="shared" si="67"/>
        <v>42.66</v>
      </c>
      <c r="S475" s="15">
        <f t="shared" si="68"/>
        <v>62.66</v>
      </c>
      <c r="T475" s="15">
        <f t="shared" si="69"/>
        <v>62.66</v>
      </c>
      <c r="U475" s="13" t="str">
        <f t="shared" si="70"/>
        <v>Tue</v>
      </c>
      <c r="V475" s="13" t="str">
        <f t="shared" si="71"/>
        <v>Tue</v>
      </c>
    </row>
    <row r="476" spans="1:22" x14ac:dyDescent="0.25">
      <c r="A476" t="s">
        <v>536</v>
      </c>
      <c r="B476" t="s">
        <v>57</v>
      </c>
      <c r="C476" t="s">
        <v>23</v>
      </c>
      <c r="D476" t="s">
        <v>27</v>
      </c>
      <c r="F476" s="10">
        <v>44292</v>
      </c>
      <c r="G476" s="10">
        <v>44343</v>
      </c>
      <c r="H476" s="5">
        <v>1</v>
      </c>
      <c r="I476" s="11"/>
      <c r="J476" s="11"/>
      <c r="K476" s="12">
        <v>1.75</v>
      </c>
      <c r="L476" s="12">
        <v>342.6</v>
      </c>
      <c r="M476" t="s">
        <v>33</v>
      </c>
      <c r="N476" s="14">
        <f t="shared" si="64"/>
        <v>51</v>
      </c>
      <c r="O476" s="13" cm="1">
        <f t="array" ref="O476">INDEX(TechRate,MATCH(H476,TechNum,0))</f>
        <v>80</v>
      </c>
      <c r="P476" s="15">
        <f t="shared" si="65"/>
        <v>140</v>
      </c>
      <c r="Q476" s="15">
        <f t="shared" si="66"/>
        <v>140</v>
      </c>
      <c r="R476" s="15">
        <f t="shared" si="67"/>
        <v>342.6</v>
      </c>
      <c r="S476" s="15">
        <f t="shared" si="68"/>
        <v>482.6</v>
      </c>
      <c r="T476" s="15">
        <f t="shared" si="69"/>
        <v>482.6</v>
      </c>
      <c r="U476" s="13" t="str">
        <f t="shared" si="70"/>
        <v>Tue</v>
      </c>
      <c r="V476" s="13" t="str">
        <f t="shared" si="71"/>
        <v>Thu</v>
      </c>
    </row>
    <row r="477" spans="1:22" x14ac:dyDescent="0.25">
      <c r="A477" t="s">
        <v>537</v>
      </c>
      <c r="B477" t="s">
        <v>56</v>
      </c>
      <c r="C477" t="s">
        <v>23</v>
      </c>
      <c r="D477" t="s">
        <v>28</v>
      </c>
      <c r="F477" s="10">
        <v>44292</v>
      </c>
      <c r="G477" s="10">
        <v>44376</v>
      </c>
      <c r="H477" s="5">
        <v>2</v>
      </c>
      <c r="I477" s="11"/>
      <c r="J477" s="11"/>
      <c r="K477" s="12">
        <v>0.75</v>
      </c>
      <c r="L477" s="12">
        <v>40</v>
      </c>
      <c r="M477" t="s">
        <v>34</v>
      </c>
      <c r="N477" s="14">
        <f t="shared" si="64"/>
        <v>84</v>
      </c>
      <c r="O477" s="13" cm="1">
        <f t="array" ref="O477">INDEX(TechRate,MATCH(H477,TechNum,0))</f>
        <v>140</v>
      </c>
      <c r="P477" s="15">
        <f t="shared" si="65"/>
        <v>105</v>
      </c>
      <c r="Q477" s="15">
        <f t="shared" si="66"/>
        <v>105</v>
      </c>
      <c r="R477" s="15">
        <f t="shared" si="67"/>
        <v>40</v>
      </c>
      <c r="S477" s="15">
        <f t="shared" si="68"/>
        <v>145</v>
      </c>
      <c r="T477" s="15">
        <f t="shared" si="69"/>
        <v>145</v>
      </c>
      <c r="U477" s="13" t="str">
        <f t="shared" si="70"/>
        <v>Tue</v>
      </c>
      <c r="V477" s="13" t="str">
        <f t="shared" si="71"/>
        <v>Tue</v>
      </c>
    </row>
    <row r="478" spans="1:22" x14ac:dyDescent="0.25">
      <c r="A478" t="s">
        <v>538</v>
      </c>
      <c r="B478" t="s">
        <v>51</v>
      </c>
      <c r="C478" t="s">
        <v>22</v>
      </c>
      <c r="D478" t="s">
        <v>26</v>
      </c>
      <c r="E478" t="s">
        <v>18</v>
      </c>
      <c r="F478" s="10">
        <v>44293</v>
      </c>
      <c r="G478" s="10">
        <v>44300</v>
      </c>
      <c r="H478" s="5">
        <v>1</v>
      </c>
      <c r="I478" s="11"/>
      <c r="J478" s="11"/>
      <c r="K478" s="12">
        <v>0.25</v>
      </c>
      <c r="L478" s="12">
        <v>259.2</v>
      </c>
      <c r="M478" t="s">
        <v>33</v>
      </c>
      <c r="N478" s="14">
        <f t="shared" si="64"/>
        <v>7</v>
      </c>
      <c r="O478" s="13" cm="1">
        <f t="array" ref="O478">INDEX(TechRate,MATCH(H478,TechNum,0))</f>
        <v>80</v>
      </c>
      <c r="P478" s="15">
        <f t="shared" si="65"/>
        <v>20</v>
      </c>
      <c r="Q478" s="15">
        <f t="shared" si="66"/>
        <v>20</v>
      </c>
      <c r="R478" s="15">
        <f t="shared" si="67"/>
        <v>259.2</v>
      </c>
      <c r="S478" s="15">
        <f t="shared" si="68"/>
        <v>279.2</v>
      </c>
      <c r="T478" s="15">
        <f t="shared" si="69"/>
        <v>279.2</v>
      </c>
      <c r="U478" s="13" t="str">
        <f t="shared" si="70"/>
        <v>Wed</v>
      </c>
      <c r="V478" s="13" t="str">
        <f t="shared" si="71"/>
        <v>Wed</v>
      </c>
    </row>
    <row r="479" spans="1:22" x14ac:dyDescent="0.25">
      <c r="A479" t="s">
        <v>539</v>
      </c>
      <c r="B479" t="s">
        <v>51</v>
      </c>
      <c r="C479" t="s">
        <v>22</v>
      </c>
      <c r="D479" t="s">
        <v>27</v>
      </c>
      <c r="F479" s="10">
        <v>44293</v>
      </c>
      <c r="G479" s="10">
        <v>44314</v>
      </c>
      <c r="H479" s="5">
        <v>2</v>
      </c>
      <c r="I479" s="11"/>
      <c r="J479" s="11"/>
      <c r="K479" s="12">
        <v>0.25</v>
      </c>
      <c r="L479" s="12">
        <v>26.582599999999999</v>
      </c>
      <c r="M479" t="s">
        <v>32</v>
      </c>
      <c r="N479" s="14">
        <f t="shared" si="64"/>
        <v>21</v>
      </c>
      <c r="O479" s="13" cm="1">
        <f t="array" ref="O479">INDEX(TechRate,MATCH(H479,TechNum,0))</f>
        <v>140</v>
      </c>
      <c r="P479" s="15">
        <f t="shared" si="65"/>
        <v>35</v>
      </c>
      <c r="Q479" s="15">
        <f t="shared" si="66"/>
        <v>35</v>
      </c>
      <c r="R479" s="15">
        <f t="shared" si="67"/>
        <v>26.582599999999999</v>
      </c>
      <c r="S479" s="15">
        <f t="shared" si="68"/>
        <v>61.582599999999999</v>
      </c>
      <c r="T479" s="15">
        <f t="shared" si="69"/>
        <v>61.582599999999999</v>
      </c>
      <c r="U479" s="13" t="str">
        <f t="shared" si="70"/>
        <v>Wed</v>
      </c>
      <c r="V479" s="13" t="str">
        <f t="shared" si="71"/>
        <v>Wed</v>
      </c>
    </row>
    <row r="480" spans="1:22" x14ac:dyDescent="0.25">
      <c r="A480" t="s">
        <v>540</v>
      </c>
      <c r="B480" t="s">
        <v>52</v>
      </c>
      <c r="C480" t="s">
        <v>59</v>
      </c>
      <c r="D480" t="s">
        <v>27</v>
      </c>
      <c r="F480" s="10">
        <v>44293</v>
      </c>
      <c r="G480" s="10">
        <v>44315</v>
      </c>
      <c r="H480" s="5">
        <v>1</v>
      </c>
      <c r="I480" s="11"/>
      <c r="J480" s="11"/>
      <c r="K480" s="12">
        <v>0.25</v>
      </c>
      <c r="L480" s="12">
        <v>52.019799999999996</v>
      </c>
      <c r="M480" t="s">
        <v>32</v>
      </c>
      <c r="N480" s="14">
        <f t="shared" si="64"/>
        <v>22</v>
      </c>
      <c r="O480" s="13" cm="1">
        <f t="array" ref="O480">INDEX(TechRate,MATCH(H480,TechNum,0))</f>
        <v>80</v>
      </c>
      <c r="P480" s="15">
        <f t="shared" si="65"/>
        <v>20</v>
      </c>
      <c r="Q480" s="15">
        <f t="shared" si="66"/>
        <v>20</v>
      </c>
      <c r="R480" s="15">
        <f t="shared" si="67"/>
        <v>52.019799999999996</v>
      </c>
      <c r="S480" s="15">
        <f t="shared" si="68"/>
        <v>72.019800000000004</v>
      </c>
      <c r="T480" s="15">
        <f t="shared" si="69"/>
        <v>72.019800000000004</v>
      </c>
      <c r="U480" s="13" t="str">
        <f t="shared" si="70"/>
        <v>Wed</v>
      </c>
      <c r="V480" s="13" t="str">
        <f t="shared" si="71"/>
        <v>Thu</v>
      </c>
    </row>
    <row r="481" spans="1:22" x14ac:dyDescent="0.25">
      <c r="A481" t="s">
        <v>541</v>
      </c>
      <c r="B481" t="s">
        <v>51</v>
      </c>
      <c r="C481" t="s">
        <v>22</v>
      </c>
      <c r="D481" t="s">
        <v>28</v>
      </c>
      <c r="F481" s="10">
        <v>44293</v>
      </c>
      <c r="G481" s="10">
        <v>44315</v>
      </c>
      <c r="H481" s="5">
        <v>2</v>
      </c>
      <c r="I481" s="11" t="s">
        <v>18</v>
      </c>
      <c r="J481" s="11" t="s">
        <v>18</v>
      </c>
      <c r="K481" s="12">
        <v>0.5</v>
      </c>
      <c r="L481" s="12">
        <v>181.15710000000001</v>
      </c>
      <c r="M481" t="s">
        <v>35</v>
      </c>
      <c r="N481" s="14">
        <f t="shared" si="64"/>
        <v>22</v>
      </c>
      <c r="O481" s="13" cm="1">
        <f t="array" ref="O481">INDEX(TechRate,MATCH(H481,TechNum,0))</f>
        <v>140</v>
      </c>
      <c r="P481" s="15">
        <f t="shared" si="65"/>
        <v>70</v>
      </c>
      <c r="Q481" s="15">
        <f t="shared" si="66"/>
        <v>0</v>
      </c>
      <c r="R481" s="15">
        <f t="shared" si="67"/>
        <v>0</v>
      </c>
      <c r="S481" s="15">
        <f t="shared" si="68"/>
        <v>251.15710000000001</v>
      </c>
      <c r="T481" s="15">
        <f t="shared" si="69"/>
        <v>0</v>
      </c>
      <c r="U481" s="13" t="str">
        <f t="shared" si="70"/>
        <v>Wed</v>
      </c>
      <c r="V481" s="13" t="str">
        <f t="shared" si="71"/>
        <v>Thu</v>
      </c>
    </row>
    <row r="482" spans="1:22" x14ac:dyDescent="0.25">
      <c r="A482" t="s">
        <v>542</v>
      </c>
      <c r="B482" t="s">
        <v>49</v>
      </c>
      <c r="C482" t="s">
        <v>23</v>
      </c>
      <c r="D482" t="s">
        <v>17</v>
      </c>
      <c r="F482" s="10">
        <v>44293</v>
      </c>
      <c r="G482" s="10">
        <v>44327</v>
      </c>
      <c r="H482" s="5">
        <v>2</v>
      </c>
      <c r="I482" s="11"/>
      <c r="J482" s="11"/>
      <c r="K482" s="12">
        <v>2</v>
      </c>
      <c r="L482" s="12">
        <v>2050.6</v>
      </c>
      <c r="M482" t="s">
        <v>32</v>
      </c>
      <c r="N482" s="14">
        <f t="shared" si="64"/>
        <v>34</v>
      </c>
      <c r="O482" s="13" cm="1">
        <f t="array" ref="O482">INDEX(TechRate,MATCH(H482,TechNum,0))</f>
        <v>140</v>
      </c>
      <c r="P482" s="15">
        <f t="shared" si="65"/>
        <v>280</v>
      </c>
      <c r="Q482" s="15">
        <f t="shared" si="66"/>
        <v>280</v>
      </c>
      <c r="R482" s="15">
        <f t="shared" si="67"/>
        <v>2050.6</v>
      </c>
      <c r="S482" s="15">
        <f t="shared" si="68"/>
        <v>2330.6</v>
      </c>
      <c r="T482" s="15">
        <f t="shared" si="69"/>
        <v>2330.6</v>
      </c>
      <c r="U482" s="13" t="str">
        <f t="shared" si="70"/>
        <v>Wed</v>
      </c>
      <c r="V482" s="13" t="str">
        <f t="shared" si="71"/>
        <v>Tue</v>
      </c>
    </row>
    <row r="483" spans="1:22" x14ac:dyDescent="0.25">
      <c r="A483" t="s">
        <v>543</v>
      </c>
      <c r="B483" t="s">
        <v>56</v>
      </c>
      <c r="C483" t="s">
        <v>22</v>
      </c>
      <c r="D483" t="s">
        <v>27</v>
      </c>
      <c r="F483" s="10">
        <v>44293</v>
      </c>
      <c r="G483" s="10"/>
      <c r="H483" s="5">
        <v>2</v>
      </c>
      <c r="I483" s="11"/>
      <c r="J483" s="11" t="s">
        <v>18</v>
      </c>
      <c r="K483" s="12"/>
      <c r="L483" s="12">
        <v>1587.2547999999999</v>
      </c>
      <c r="M483" t="s">
        <v>33</v>
      </c>
      <c r="N483" s="14" t="str">
        <f t="shared" si="64"/>
        <v/>
      </c>
      <c r="O483" s="13" cm="1">
        <f t="array" ref="O483">INDEX(TechRate,MATCH(H483,TechNum,0))</f>
        <v>140</v>
      </c>
      <c r="P483" s="15">
        <f t="shared" si="65"/>
        <v>0</v>
      </c>
      <c r="Q483" s="15">
        <f t="shared" si="66"/>
        <v>0</v>
      </c>
      <c r="R483" s="15">
        <f t="shared" si="67"/>
        <v>0</v>
      </c>
      <c r="S483" s="15">
        <f t="shared" si="68"/>
        <v>1587.2547999999999</v>
      </c>
      <c r="T483" s="15">
        <f t="shared" si="69"/>
        <v>0</v>
      </c>
      <c r="U483" s="13" t="str">
        <f t="shared" si="70"/>
        <v>Wed</v>
      </c>
      <c r="V483" s="13" t="str">
        <f t="shared" si="71"/>
        <v>Sat</v>
      </c>
    </row>
    <row r="484" spans="1:22" x14ac:dyDescent="0.25">
      <c r="A484" t="s">
        <v>544</v>
      </c>
      <c r="B484" t="s">
        <v>51</v>
      </c>
      <c r="C484" t="s">
        <v>22</v>
      </c>
      <c r="D484" t="s">
        <v>28</v>
      </c>
      <c r="F484" s="10">
        <v>44294</v>
      </c>
      <c r="G484" s="10">
        <v>44308</v>
      </c>
      <c r="H484" s="5">
        <v>2</v>
      </c>
      <c r="I484" s="11"/>
      <c r="J484" s="11"/>
      <c r="K484" s="12">
        <v>0.75</v>
      </c>
      <c r="L484" s="12">
        <v>158</v>
      </c>
      <c r="M484" t="s">
        <v>32</v>
      </c>
      <c r="N484" s="14">
        <f t="shared" si="64"/>
        <v>14</v>
      </c>
      <c r="O484" s="13" cm="1">
        <f t="array" ref="O484">INDEX(TechRate,MATCH(H484,TechNum,0))</f>
        <v>140</v>
      </c>
      <c r="P484" s="15">
        <f t="shared" si="65"/>
        <v>105</v>
      </c>
      <c r="Q484" s="15">
        <f t="shared" si="66"/>
        <v>105</v>
      </c>
      <c r="R484" s="15">
        <f t="shared" si="67"/>
        <v>158</v>
      </c>
      <c r="S484" s="15">
        <f t="shared" si="68"/>
        <v>263</v>
      </c>
      <c r="T484" s="15">
        <f t="shared" si="69"/>
        <v>263</v>
      </c>
      <c r="U484" s="13" t="str">
        <f t="shared" si="70"/>
        <v>Thu</v>
      </c>
      <c r="V484" s="13" t="str">
        <f t="shared" si="71"/>
        <v>Thu</v>
      </c>
    </row>
    <row r="485" spans="1:22" x14ac:dyDescent="0.25">
      <c r="A485" t="s">
        <v>545</v>
      </c>
      <c r="B485" t="s">
        <v>49</v>
      </c>
      <c r="C485" t="s">
        <v>23</v>
      </c>
      <c r="D485" t="s">
        <v>26</v>
      </c>
      <c r="F485" s="10">
        <v>44294</v>
      </c>
      <c r="G485" s="10">
        <v>44314</v>
      </c>
      <c r="H485" s="5">
        <v>1</v>
      </c>
      <c r="I485" s="11" t="s">
        <v>18</v>
      </c>
      <c r="J485" s="11" t="s">
        <v>18</v>
      </c>
      <c r="K485" s="12">
        <v>0.25</v>
      </c>
      <c r="L485" s="12">
        <v>30</v>
      </c>
      <c r="M485" t="s">
        <v>35</v>
      </c>
      <c r="N485" s="14">
        <f t="shared" si="64"/>
        <v>20</v>
      </c>
      <c r="O485" s="13" cm="1">
        <f t="array" ref="O485">INDEX(TechRate,MATCH(H485,TechNum,0))</f>
        <v>80</v>
      </c>
      <c r="P485" s="15">
        <f t="shared" si="65"/>
        <v>20</v>
      </c>
      <c r="Q485" s="15">
        <f t="shared" si="66"/>
        <v>0</v>
      </c>
      <c r="R485" s="15">
        <f t="shared" si="67"/>
        <v>0</v>
      </c>
      <c r="S485" s="15">
        <f t="shared" si="68"/>
        <v>50</v>
      </c>
      <c r="T485" s="15">
        <f t="shared" si="69"/>
        <v>0</v>
      </c>
      <c r="U485" s="13" t="str">
        <f t="shared" si="70"/>
        <v>Thu</v>
      </c>
      <c r="V485" s="13" t="str">
        <f t="shared" si="71"/>
        <v>Wed</v>
      </c>
    </row>
    <row r="486" spans="1:22" x14ac:dyDescent="0.25">
      <c r="A486" t="s">
        <v>546</v>
      </c>
      <c r="B486" t="s">
        <v>56</v>
      </c>
      <c r="C486" t="s">
        <v>24</v>
      </c>
      <c r="D486" t="s">
        <v>17</v>
      </c>
      <c r="F486" s="10">
        <v>44294</v>
      </c>
      <c r="G486" s="10">
        <v>44315</v>
      </c>
      <c r="H486" s="5">
        <v>2</v>
      </c>
      <c r="I486" s="11"/>
      <c r="J486" s="11" t="s">
        <v>18</v>
      </c>
      <c r="K486" s="12">
        <v>1</v>
      </c>
      <c r="L486" s="12">
        <v>54.28</v>
      </c>
      <c r="M486" t="s">
        <v>33</v>
      </c>
      <c r="N486" s="14">
        <f t="shared" si="64"/>
        <v>21</v>
      </c>
      <c r="O486" s="13" cm="1">
        <f t="array" ref="O486">INDEX(TechRate,MATCH(H486,TechNum,0))</f>
        <v>140</v>
      </c>
      <c r="P486" s="15">
        <f t="shared" si="65"/>
        <v>140</v>
      </c>
      <c r="Q486" s="15">
        <f t="shared" si="66"/>
        <v>140</v>
      </c>
      <c r="R486" s="15">
        <f t="shared" si="67"/>
        <v>0</v>
      </c>
      <c r="S486" s="15">
        <f t="shared" si="68"/>
        <v>194.28</v>
      </c>
      <c r="T486" s="15">
        <f t="shared" si="69"/>
        <v>140</v>
      </c>
      <c r="U486" s="13" t="str">
        <f t="shared" si="70"/>
        <v>Thu</v>
      </c>
      <c r="V486" s="13" t="str">
        <f t="shared" si="71"/>
        <v>Thu</v>
      </c>
    </row>
    <row r="487" spans="1:22" x14ac:dyDescent="0.25">
      <c r="A487" t="s">
        <v>547</v>
      </c>
      <c r="B487" t="s">
        <v>51</v>
      </c>
      <c r="C487" t="s">
        <v>22</v>
      </c>
      <c r="D487" t="s">
        <v>26</v>
      </c>
      <c r="E487" t="s">
        <v>18</v>
      </c>
      <c r="F487" s="10">
        <v>44294</v>
      </c>
      <c r="G487" s="10">
        <v>44319</v>
      </c>
      <c r="H487" s="5">
        <v>1</v>
      </c>
      <c r="I487" s="11"/>
      <c r="J487" s="11"/>
      <c r="K487" s="12">
        <v>0.25</v>
      </c>
      <c r="L487" s="12">
        <v>85.32</v>
      </c>
      <c r="M487" t="s">
        <v>33</v>
      </c>
      <c r="N487" s="14">
        <f t="shared" si="64"/>
        <v>25</v>
      </c>
      <c r="O487" s="13" cm="1">
        <f t="array" ref="O487">INDEX(TechRate,MATCH(H487,TechNum,0))</f>
        <v>80</v>
      </c>
      <c r="P487" s="15">
        <f t="shared" si="65"/>
        <v>20</v>
      </c>
      <c r="Q487" s="15">
        <f t="shared" si="66"/>
        <v>20</v>
      </c>
      <c r="R487" s="15">
        <f t="shared" si="67"/>
        <v>85.32</v>
      </c>
      <c r="S487" s="15">
        <f t="shared" si="68"/>
        <v>105.32</v>
      </c>
      <c r="T487" s="15">
        <f t="shared" si="69"/>
        <v>105.32</v>
      </c>
      <c r="U487" s="13" t="str">
        <f t="shared" si="70"/>
        <v>Thu</v>
      </c>
      <c r="V487" s="13" t="str">
        <f t="shared" si="71"/>
        <v>Mon</v>
      </c>
    </row>
    <row r="488" spans="1:22" x14ac:dyDescent="0.25">
      <c r="A488" t="s">
        <v>548</v>
      </c>
      <c r="B488" t="s">
        <v>56</v>
      </c>
      <c r="C488" t="s">
        <v>22</v>
      </c>
      <c r="D488" t="s">
        <v>27</v>
      </c>
      <c r="F488" s="10">
        <v>44294</v>
      </c>
      <c r="G488" s="10">
        <v>44329</v>
      </c>
      <c r="H488" s="5">
        <v>2</v>
      </c>
      <c r="I488" s="11"/>
      <c r="J488" s="11"/>
      <c r="K488" s="12">
        <v>0.25</v>
      </c>
      <c r="L488" s="12">
        <v>30</v>
      </c>
      <c r="M488" t="s">
        <v>33</v>
      </c>
      <c r="N488" s="14">
        <f t="shared" si="64"/>
        <v>35</v>
      </c>
      <c r="O488" s="13" cm="1">
        <f t="array" ref="O488">INDEX(TechRate,MATCH(H488,TechNum,0))</f>
        <v>140</v>
      </c>
      <c r="P488" s="15">
        <f t="shared" si="65"/>
        <v>35</v>
      </c>
      <c r="Q488" s="15">
        <f t="shared" si="66"/>
        <v>35</v>
      </c>
      <c r="R488" s="15">
        <f t="shared" si="67"/>
        <v>30</v>
      </c>
      <c r="S488" s="15">
        <f t="shared" si="68"/>
        <v>65</v>
      </c>
      <c r="T488" s="15">
        <f t="shared" si="69"/>
        <v>65</v>
      </c>
      <c r="U488" s="13" t="str">
        <f t="shared" si="70"/>
        <v>Thu</v>
      </c>
      <c r="V488" s="13" t="str">
        <f t="shared" si="71"/>
        <v>Thu</v>
      </c>
    </row>
    <row r="489" spans="1:22" x14ac:dyDescent="0.25">
      <c r="A489" t="s">
        <v>549</v>
      </c>
      <c r="B489" t="s">
        <v>50</v>
      </c>
      <c r="C489" t="s">
        <v>59</v>
      </c>
      <c r="D489" t="s">
        <v>27</v>
      </c>
      <c r="E489" t="s">
        <v>18</v>
      </c>
      <c r="F489" s="10">
        <v>44294</v>
      </c>
      <c r="G489" s="10">
        <v>44337</v>
      </c>
      <c r="H489" s="5">
        <v>2</v>
      </c>
      <c r="I489" s="11"/>
      <c r="J489" s="11"/>
      <c r="K489" s="12">
        <v>0.25</v>
      </c>
      <c r="L489" s="12">
        <v>2.54</v>
      </c>
      <c r="M489" t="s">
        <v>32</v>
      </c>
      <c r="N489" s="14">
        <f t="shared" si="64"/>
        <v>43</v>
      </c>
      <c r="O489" s="13" cm="1">
        <f t="array" ref="O489">INDEX(TechRate,MATCH(H489,TechNum,0))</f>
        <v>140</v>
      </c>
      <c r="P489" s="15">
        <f t="shared" si="65"/>
        <v>35</v>
      </c>
      <c r="Q489" s="15">
        <f t="shared" si="66"/>
        <v>35</v>
      </c>
      <c r="R489" s="15">
        <f t="shared" si="67"/>
        <v>2.54</v>
      </c>
      <c r="S489" s="15">
        <f t="shared" si="68"/>
        <v>37.54</v>
      </c>
      <c r="T489" s="15">
        <f t="shared" si="69"/>
        <v>37.54</v>
      </c>
      <c r="U489" s="13" t="str">
        <f t="shared" si="70"/>
        <v>Thu</v>
      </c>
      <c r="V489" s="13" t="str">
        <f t="shared" si="71"/>
        <v>Fri</v>
      </c>
    </row>
    <row r="490" spans="1:22" x14ac:dyDescent="0.25">
      <c r="A490" t="s">
        <v>550</v>
      </c>
      <c r="B490" t="s">
        <v>51</v>
      </c>
      <c r="C490" t="s">
        <v>22</v>
      </c>
      <c r="D490" t="s">
        <v>26</v>
      </c>
      <c r="F490" s="10">
        <v>44294</v>
      </c>
      <c r="G490" s="10">
        <v>44355</v>
      </c>
      <c r="H490" s="5">
        <v>1</v>
      </c>
      <c r="I490" s="11"/>
      <c r="J490" s="11"/>
      <c r="K490" s="12">
        <v>0.25</v>
      </c>
      <c r="L490" s="12">
        <v>66.864900000000006</v>
      </c>
      <c r="M490" t="s">
        <v>32</v>
      </c>
      <c r="N490" s="14">
        <f t="shared" si="64"/>
        <v>61</v>
      </c>
      <c r="O490" s="13" cm="1">
        <f t="array" ref="O490">INDEX(TechRate,MATCH(H490,TechNum,0))</f>
        <v>80</v>
      </c>
      <c r="P490" s="15">
        <f t="shared" si="65"/>
        <v>20</v>
      </c>
      <c r="Q490" s="15">
        <f t="shared" si="66"/>
        <v>20</v>
      </c>
      <c r="R490" s="15">
        <f t="shared" si="67"/>
        <v>66.864900000000006</v>
      </c>
      <c r="S490" s="15">
        <f t="shared" si="68"/>
        <v>86.864900000000006</v>
      </c>
      <c r="T490" s="15">
        <f t="shared" si="69"/>
        <v>86.864900000000006</v>
      </c>
      <c r="U490" s="13" t="str">
        <f t="shared" si="70"/>
        <v>Thu</v>
      </c>
      <c r="V490" s="13" t="str">
        <f t="shared" si="71"/>
        <v>Tue</v>
      </c>
    </row>
    <row r="491" spans="1:22" x14ac:dyDescent="0.25">
      <c r="A491" t="s">
        <v>551</v>
      </c>
      <c r="B491" t="s">
        <v>51</v>
      </c>
      <c r="C491" t="s">
        <v>22</v>
      </c>
      <c r="D491" t="s">
        <v>28</v>
      </c>
      <c r="F491" s="10">
        <v>44296</v>
      </c>
      <c r="G491" s="10">
        <v>44307</v>
      </c>
      <c r="H491" s="5">
        <v>2</v>
      </c>
      <c r="I491" s="11"/>
      <c r="J491" s="11"/>
      <c r="K491" s="12">
        <v>0.75</v>
      </c>
      <c r="L491" s="12">
        <v>108.9273</v>
      </c>
      <c r="M491" t="s">
        <v>32</v>
      </c>
      <c r="N491" s="14">
        <f t="shared" si="64"/>
        <v>11</v>
      </c>
      <c r="O491" s="13" cm="1">
        <f t="array" ref="O491">INDEX(TechRate,MATCH(H491,TechNum,0))</f>
        <v>140</v>
      </c>
      <c r="P491" s="15">
        <f t="shared" si="65"/>
        <v>105</v>
      </c>
      <c r="Q491" s="15">
        <f t="shared" si="66"/>
        <v>105</v>
      </c>
      <c r="R491" s="15">
        <f t="shared" si="67"/>
        <v>108.9273</v>
      </c>
      <c r="S491" s="15">
        <f t="shared" si="68"/>
        <v>213.9273</v>
      </c>
      <c r="T491" s="15">
        <f t="shared" si="69"/>
        <v>213.9273</v>
      </c>
      <c r="U491" s="13" t="str">
        <f t="shared" si="70"/>
        <v>Sat</v>
      </c>
      <c r="V491" s="13" t="str">
        <f t="shared" si="71"/>
        <v>Wed</v>
      </c>
    </row>
    <row r="492" spans="1:22" x14ac:dyDescent="0.25">
      <c r="A492" t="s">
        <v>552</v>
      </c>
      <c r="B492" t="s">
        <v>54</v>
      </c>
      <c r="C492" t="s">
        <v>59</v>
      </c>
      <c r="D492" t="s">
        <v>17</v>
      </c>
      <c r="F492" s="10">
        <v>44296</v>
      </c>
      <c r="G492" s="10">
        <v>44326</v>
      </c>
      <c r="H492" s="5">
        <v>1</v>
      </c>
      <c r="I492" s="11" t="s">
        <v>18</v>
      </c>
      <c r="J492" s="11" t="s">
        <v>18</v>
      </c>
      <c r="K492" s="12">
        <v>4.75</v>
      </c>
      <c r="L492" s="12">
        <v>397.36099999999999</v>
      </c>
      <c r="M492" t="s">
        <v>35</v>
      </c>
      <c r="N492" s="14">
        <f t="shared" si="64"/>
        <v>30</v>
      </c>
      <c r="O492" s="13" cm="1">
        <f t="array" ref="O492">INDEX(TechRate,MATCH(H492,TechNum,0))</f>
        <v>80</v>
      </c>
      <c r="P492" s="15">
        <f t="shared" si="65"/>
        <v>380</v>
      </c>
      <c r="Q492" s="15">
        <f t="shared" si="66"/>
        <v>0</v>
      </c>
      <c r="R492" s="15">
        <f t="shared" si="67"/>
        <v>0</v>
      </c>
      <c r="S492" s="15">
        <f t="shared" si="68"/>
        <v>777.36099999999999</v>
      </c>
      <c r="T492" s="15">
        <f t="shared" si="69"/>
        <v>0</v>
      </c>
      <c r="U492" s="13" t="str">
        <f t="shared" si="70"/>
        <v>Sat</v>
      </c>
      <c r="V492" s="13" t="str">
        <f t="shared" si="71"/>
        <v>Mon</v>
      </c>
    </row>
    <row r="493" spans="1:22" x14ac:dyDescent="0.25">
      <c r="A493" t="s">
        <v>553</v>
      </c>
      <c r="B493" t="s">
        <v>54</v>
      </c>
      <c r="C493" t="s">
        <v>59</v>
      </c>
      <c r="D493" t="s">
        <v>27</v>
      </c>
      <c r="F493" s="10">
        <v>44298</v>
      </c>
      <c r="G493" s="10">
        <v>44307</v>
      </c>
      <c r="H493" s="5">
        <v>1</v>
      </c>
      <c r="I493" s="11"/>
      <c r="J493" s="11"/>
      <c r="K493" s="12">
        <v>0.25</v>
      </c>
      <c r="L493" s="12">
        <v>156.40209999999999</v>
      </c>
      <c r="M493" t="s">
        <v>32</v>
      </c>
      <c r="N493" s="14">
        <f t="shared" si="64"/>
        <v>9</v>
      </c>
      <c r="O493" s="13" cm="1">
        <f t="array" ref="O493">INDEX(TechRate,MATCH(H493,TechNum,0))</f>
        <v>80</v>
      </c>
      <c r="P493" s="15">
        <f t="shared" si="65"/>
        <v>20</v>
      </c>
      <c r="Q493" s="15">
        <f t="shared" si="66"/>
        <v>20</v>
      </c>
      <c r="R493" s="15">
        <f t="shared" si="67"/>
        <v>156.40209999999999</v>
      </c>
      <c r="S493" s="15">
        <f t="shared" si="68"/>
        <v>176.40209999999999</v>
      </c>
      <c r="T493" s="15">
        <f t="shared" si="69"/>
        <v>176.40209999999999</v>
      </c>
      <c r="U493" s="13" t="str">
        <f t="shared" si="70"/>
        <v>Mon</v>
      </c>
      <c r="V493" s="13" t="str">
        <f t="shared" si="71"/>
        <v>Wed</v>
      </c>
    </row>
    <row r="494" spans="1:22" x14ac:dyDescent="0.25">
      <c r="A494" t="s">
        <v>554</v>
      </c>
      <c r="B494" t="s">
        <v>49</v>
      </c>
      <c r="C494" t="s">
        <v>59</v>
      </c>
      <c r="D494" t="s">
        <v>27</v>
      </c>
      <c r="F494" s="10">
        <v>44298</v>
      </c>
      <c r="G494" s="10">
        <v>44307</v>
      </c>
      <c r="H494" s="5">
        <v>2</v>
      </c>
      <c r="I494" s="11"/>
      <c r="J494" s="11" t="s">
        <v>18</v>
      </c>
      <c r="K494" s="12">
        <v>0.5</v>
      </c>
      <c r="L494" s="12">
        <v>176.22120000000001</v>
      </c>
      <c r="M494" t="s">
        <v>33</v>
      </c>
      <c r="N494" s="14">
        <f t="shared" si="64"/>
        <v>9</v>
      </c>
      <c r="O494" s="13" cm="1">
        <f t="array" ref="O494">INDEX(TechRate,MATCH(H494,TechNum,0))</f>
        <v>140</v>
      </c>
      <c r="P494" s="15">
        <f t="shared" si="65"/>
        <v>70</v>
      </c>
      <c r="Q494" s="15">
        <f t="shared" si="66"/>
        <v>70</v>
      </c>
      <c r="R494" s="15">
        <f t="shared" si="67"/>
        <v>0</v>
      </c>
      <c r="S494" s="15">
        <f t="shared" si="68"/>
        <v>246.22120000000001</v>
      </c>
      <c r="T494" s="15">
        <f t="shared" si="69"/>
        <v>70</v>
      </c>
      <c r="U494" s="13" t="str">
        <f t="shared" si="70"/>
        <v>Mon</v>
      </c>
      <c r="V494" s="13" t="str">
        <f t="shared" si="71"/>
        <v>Wed</v>
      </c>
    </row>
    <row r="495" spans="1:22" x14ac:dyDescent="0.25">
      <c r="A495" t="s">
        <v>555</v>
      </c>
      <c r="B495" t="s">
        <v>51</v>
      </c>
      <c r="C495" t="s">
        <v>22</v>
      </c>
      <c r="D495" t="s">
        <v>26</v>
      </c>
      <c r="F495" s="10">
        <v>44298</v>
      </c>
      <c r="G495" s="10">
        <v>44314</v>
      </c>
      <c r="H495" s="5">
        <v>1</v>
      </c>
      <c r="I495" s="11"/>
      <c r="J495" s="11"/>
      <c r="K495" s="12">
        <v>0.25</v>
      </c>
      <c r="L495" s="12">
        <v>4.99</v>
      </c>
      <c r="M495" t="s">
        <v>33</v>
      </c>
      <c r="N495" s="14">
        <f t="shared" si="64"/>
        <v>16</v>
      </c>
      <c r="O495" s="13" cm="1">
        <f t="array" ref="O495">INDEX(TechRate,MATCH(H495,TechNum,0))</f>
        <v>80</v>
      </c>
      <c r="P495" s="15">
        <f t="shared" si="65"/>
        <v>20</v>
      </c>
      <c r="Q495" s="15">
        <f t="shared" si="66"/>
        <v>20</v>
      </c>
      <c r="R495" s="15">
        <f t="shared" si="67"/>
        <v>4.99</v>
      </c>
      <c r="S495" s="15">
        <f t="shared" si="68"/>
        <v>24.990000000000002</v>
      </c>
      <c r="T495" s="15">
        <f t="shared" si="69"/>
        <v>24.990000000000002</v>
      </c>
      <c r="U495" s="13" t="str">
        <f t="shared" si="70"/>
        <v>Mon</v>
      </c>
      <c r="V495" s="13" t="str">
        <f t="shared" si="71"/>
        <v>Wed</v>
      </c>
    </row>
    <row r="496" spans="1:22" x14ac:dyDescent="0.25">
      <c r="A496" t="s">
        <v>556</v>
      </c>
      <c r="B496" t="s">
        <v>50</v>
      </c>
      <c r="C496" t="s">
        <v>24</v>
      </c>
      <c r="D496" t="s">
        <v>26</v>
      </c>
      <c r="F496" s="10">
        <v>44298</v>
      </c>
      <c r="G496" s="10">
        <v>44319</v>
      </c>
      <c r="H496" s="5">
        <v>1</v>
      </c>
      <c r="I496" s="11"/>
      <c r="J496" s="11"/>
      <c r="K496" s="12">
        <v>0.25</v>
      </c>
      <c r="L496" s="12">
        <v>83.462900000000005</v>
      </c>
      <c r="M496" t="s">
        <v>32</v>
      </c>
      <c r="N496" s="14">
        <f t="shared" si="64"/>
        <v>21</v>
      </c>
      <c r="O496" s="13" cm="1">
        <f t="array" ref="O496">INDEX(TechRate,MATCH(H496,TechNum,0))</f>
        <v>80</v>
      </c>
      <c r="P496" s="15">
        <f t="shared" si="65"/>
        <v>20</v>
      </c>
      <c r="Q496" s="15">
        <f t="shared" si="66"/>
        <v>20</v>
      </c>
      <c r="R496" s="15">
        <f t="shared" si="67"/>
        <v>83.462900000000005</v>
      </c>
      <c r="S496" s="15">
        <f t="shared" si="68"/>
        <v>103.4629</v>
      </c>
      <c r="T496" s="15">
        <f t="shared" si="69"/>
        <v>103.4629</v>
      </c>
      <c r="U496" s="13" t="str">
        <f t="shared" si="70"/>
        <v>Mon</v>
      </c>
      <c r="V496" s="13" t="str">
        <f t="shared" si="71"/>
        <v>Mon</v>
      </c>
    </row>
    <row r="497" spans="1:22" x14ac:dyDescent="0.25">
      <c r="A497" t="s">
        <v>557</v>
      </c>
      <c r="B497" t="s">
        <v>49</v>
      </c>
      <c r="C497" t="s">
        <v>24</v>
      </c>
      <c r="D497" t="s">
        <v>16</v>
      </c>
      <c r="F497" s="10">
        <v>44298</v>
      </c>
      <c r="G497" s="10">
        <v>44320</v>
      </c>
      <c r="H497" s="5">
        <v>2</v>
      </c>
      <c r="I497" s="11"/>
      <c r="J497" s="11"/>
      <c r="K497" s="12">
        <v>2.25</v>
      </c>
      <c r="L497" s="12">
        <v>52</v>
      </c>
      <c r="M497" t="s">
        <v>32</v>
      </c>
      <c r="N497" s="14">
        <f t="shared" si="64"/>
        <v>22</v>
      </c>
      <c r="O497" s="13" cm="1">
        <f t="array" ref="O497">INDEX(TechRate,MATCH(H497,TechNum,0))</f>
        <v>140</v>
      </c>
      <c r="P497" s="15">
        <f t="shared" si="65"/>
        <v>315</v>
      </c>
      <c r="Q497" s="15">
        <f t="shared" si="66"/>
        <v>315</v>
      </c>
      <c r="R497" s="15">
        <f t="shared" si="67"/>
        <v>52</v>
      </c>
      <c r="S497" s="15">
        <f t="shared" si="68"/>
        <v>367</v>
      </c>
      <c r="T497" s="15">
        <f t="shared" si="69"/>
        <v>367</v>
      </c>
      <c r="U497" s="13" t="str">
        <f t="shared" si="70"/>
        <v>Mon</v>
      </c>
      <c r="V497" s="13" t="str">
        <f t="shared" si="71"/>
        <v>Tue</v>
      </c>
    </row>
    <row r="498" spans="1:22" x14ac:dyDescent="0.25">
      <c r="A498" t="s">
        <v>558</v>
      </c>
      <c r="B498" t="s">
        <v>52</v>
      </c>
      <c r="C498" t="s">
        <v>58</v>
      </c>
      <c r="D498" t="s">
        <v>27</v>
      </c>
      <c r="F498" s="10">
        <v>44298</v>
      </c>
      <c r="G498" s="10">
        <v>44320</v>
      </c>
      <c r="H498" s="5">
        <v>1</v>
      </c>
      <c r="I498" s="11"/>
      <c r="J498" s="11"/>
      <c r="K498" s="12">
        <v>0.5</v>
      </c>
      <c r="L498" s="12">
        <v>743.18399999999997</v>
      </c>
      <c r="M498" t="s">
        <v>34</v>
      </c>
      <c r="N498" s="14">
        <f t="shared" si="64"/>
        <v>22</v>
      </c>
      <c r="O498" s="13" cm="1">
        <f t="array" ref="O498">INDEX(TechRate,MATCH(H498,TechNum,0))</f>
        <v>80</v>
      </c>
      <c r="P498" s="15">
        <f t="shared" si="65"/>
        <v>40</v>
      </c>
      <c r="Q498" s="15">
        <f t="shared" si="66"/>
        <v>40</v>
      </c>
      <c r="R498" s="15">
        <f t="shared" si="67"/>
        <v>743.18399999999997</v>
      </c>
      <c r="S498" s="15">
        <f t="shared" si="68"/>
        <v>783.18399999999997</v>
      </c>
      <c r="T498" s="15">
        <f t="shared" si="69"/>
        <v>783.18399999999997</v>
      </c>
      <c r="U498" s="13" t="str">
        <f t="shared" si="70"/>
        <v>Mon</v>
      </c>
      <c r="V498" s="13" t="str">
        <f t="shared" si="71"/>
        <v>Tue</v>
      </c>
    </row>
    <row r="499" spans="1:22" x14ac:dyDescent="0.25">
      <c r="A499" t="s">
        <v>559</v>
      </c>
      <c r="B499" t="s">
        <v>49</v>
      </c>
      <c r="C499" t="s">
        <v>59</v>
      </c>
      <c r="D499" t="s">
        <v>28</v>
      </c>
      <c r="F499" s="10">
        <v>44298</v>
      </c>
      <c r="G499" s="10">
        <v>44363</v>
      </c>
      <c r="H499" s="5">
        <v>1</v>
      </c>
      <c r="I499" s="11"/>
      <c r="J499" s="11"/>
      <c r="K499" s="12">
        <v>0.5</v>
      </c>
      <c r="L499" s="12">
        <v>144</v>
      </c>
      <c r="M499" t="s">
        <v>33</v>
      </c>
      <c r="N499" s="14">
        <f t="shared" si="64"/>
        <v>65</v>
      </c>
      <c r="O499" s="13" cm="1">
        <f t="array" ref="O499">INDEX(TechRate,MATCH(H499,TechNum,0))</f>
        <v>80</v>
      </c>
      <c r="P499" s="15">
        <f t="shared" si="65"/>
        <v>40</v>
      </c>
      <c r="Q499" s="15">
        <f t="shared" si="66"/>
        <v>40</v>
      </c>
      <c r="R499" s="15">
        <f t="shared" si="67"/>
        <v>144</v>
      </c>
      <c r="S499" s="15">
        <f t="shared" si="68"/>
        <v>184</v>
      </c>
      <c r="T499" s="15">
        <f t="shared" si="69"/>
        <v>184</v>
      </c>
      <c r="U499" s="13" t="str">
        <f t="shared" si="70"/>
        <v>Mon</v>
      </c>
      <c r="V499" s="13" t="str">
        <f t="shared" si="71"/>
        <v>Wed</v>
      </c>
    </row>
    <row r="500" spans="1:22" x14ac:dyDescent="0.25">
      <c r="A500" t="s">
        <v>560</v>
      </c>
      <c r="B500" t="s">
        <v>51</v>
      </c>
      <c r="C500" t="s">
        <v>22</v>
      </c>
      <c r="D500" t="s">
        <v>26</v>
      </c>
      <c r="F500" s="10">
        <v>44299</v>
      </c>
      <c r="G500" s="10">
        <v>44314</v>
      </c>
      <c r="H500" s="5">
        <v>1</v>
      </c>
      <c r="I500" s="11" t="s">
        <v>18</v>
      </c>
      <c r="J500" s="11" t="s">
        <v>18</v>
      </c>
      <c r="K500" s="12">
        <v>0.25</v>
      </c>
      <c r="L500" s="12">
        <v>38.124600000000001</v>
      </c>
      <c r="M500" t="s">
        <v>35</v>
      </c>
      <c r="N500" s="14">
        <f t="shared" si="64"/>
        <v>15</v>
      </c>
      <c r="O500" s="13" cm="1">
        <f t="array" ref="O500">INDEX(TechRate,MATCH(H500,TechNum,0))</f>
        <v>80</v>
      </c>
      <c r="P500" s="15">
        <f t="shared" si="65"/>
        <v>20</v>
      </c>
      <c r="Q500" s="15">
        <f t="shared" si="66"/>
        <v>0</v>
      </c>
      <c r="R500" s="15">
        <f t="shared" si="67"/>
        <v>0</v>
      </c>
      <c r="S500" s="15">
        <f t="shared" si="68"/>
        <v>58.124600000000001</v>
      </c>
      <c r="T500" s="15">
        <f t="shared" si="69"/>
        <v>0</v>
      </c>
      <c r="U500" s="13" t="str">
        <f t="shared" si="70"/>
        <v>Tue</v>
      </c>
      <c r="V500" s="13" t="str">
        <f t="shared" si="71"/>
        <v>Wed</v>
      </c>
    </row>
    <row r="501" spans="1:22" x14ac:dyDescent="0.25">
      <c r="A501" t="s">
        <v>561</v>
      </c>
      <c r="B501" t="s">
        <v>49</v>
      </c>
      <c r="C501" t="s">
        <v>24</v>
      </c>
      <c r="D501" t="s">
        <v>26</v>
      </c>
      <c r="F501" s="10">
        <v>44299</v>
      </c>
      <c r="G501" s="10">
        <v>44315</v>
      </c>
      <c r="H501" s="5">
        <v>1</v>
      </c>
      <c r="I501" s="11" t="s">
        <v>18</v>
      </c>
      <c r="J501" s="11" t="s">
        <v>18</v>
      </c>
      <c r="K501" s="12">
        <v>0.25</v>
      </c>
      <c r="L501" s="12">
        <v>25</v>
      </c>
      <c r="M501" t="s">
        <v>35</v>
      </c>
      <c r="N501" s="14">
        <f t="shared" si="64"/>
        <v>16</v>
      </c>
      <c r="O501" s="13" cm="1">
        <f t="array" ref="O501">INDEX(TechRate,MATCH(H501,TechNum,0))</f>
        <v>80</v>
      </c>
      <c r="P501" s="15">
        <f t="shared" si="65"/>
        <v>20</v>
      </c>
      <c r="Q501" s="15">
        <f t="shared" si="66"/>
        <v>0</v>
      </c>
      <c r="R501" s="15">
        <f t="shared" si="67"/>
        <v>0</v>
      </c>
      <c r="S501" s="15">
        <f t="shared" si="68"/>
        <v>45</v>
      </c>
      <c r="T501" s="15">
        <f t="shared" si="69"/>
        <v>0</v>
      </c>
      <c r="U501" s="13" t="str">
        <f t="shared" si="70"/>
        <v>Tue</v>
      </c>
      <c r="V501" s="13" t="str">
        <f t="shared" si="71"/>
        <v>Thu</v>
      </c>
    </row>
    <row r="502" spans="1:22" x14ac:dyDescent="0.25">
      <c r="A502" t="s">
        <v>562</v>
      </c>
      <c r="B502" t="s">
        <v>51</v>
      </c>
      <c r="C502" t="s">
        <v>22</v>
      </c>
      <c r="D502" t="s">
        <v>27</v>
      </c>
      <c r="F502" s="10">
        <v>44299</v>
      </c>
      <c r="G502" s="10">
        <v>44315</v>
      </c>
      <c r="H502" s="5">
        <v>2</v>
      </c>
      <c r="I502" s="11"/>
      <c r="J502" s="11"/>
      <c r="K502" s="12">
        <v>0.25</v>
      </c>
      <c r="L502" s="12">
        <v>175</v>
      </c>
      <c r="M502" t="s">
        <v>32</v>
      </c>
      <c r="N502" s="14">
        <f t="shared" si="64"/>
        <v>16</v>
      </c>
      <c r="O502" s="13" cm="1">
        <f t="array" ref="O502">INDEX(TechRate,MATCH(H502,TechNum,0))</f>
        <v>140</v>
      </c>
      <c r="P502" s="15">
        <f t="shared" si="65"/>
        <v>35</v>
      </c>
      <c r="Q502" s="15">
        <f t="shared" si="66"/>
        <v>35</v>
      </c>
      <c r="R502" s="15">
        <f t="shared" si="67"/>
        <v>175</v>
      </c>
      <c r="S502" s="15">
        <f t="shared" si="68"/>
        <v>210</v>
      </c>
      <c r="T502" s="15">
        <f t="shared" si="69"/>
        <v>210</v>
      </c>
      <c r="U502" s="13" t="str">
        <f t="shared" si="70"/>
        <v>Tue</v>
      </c>
      <c r="V502" s="13" t="str">
        <f t="shared" si="71"/>
        <v>Thu</v>
      </c>
    </row>
    <row r="503" spans="1:22" x14ac:dyDescent="0.25">
      <c r="A503" t="s">
        <v>563</v>
      </c>
      <c r="B503" t="s">
        <v>52</v>
      </c>
      <c r="C503" t="s">
        <v>58</v>
      </c>
      <c r="D503" t="s">
        <v>27</v>
      </c>
      <c r="F503" s="10">
        <v>44299</v>
      </c>
      <c r="G503" s="10">
        <v>44320</v>
      </c>
      <c r="H503" s="5">
        <v>1</v>
      </c>
      <c r="I503" s="11"/>
      <c r="J503" s="11"/>
      <c r="K503" s="12">
        <v>0.25</v>
      </c>
      <c r="L503" s="12">
        <v>6.944</v>
      </c>
      <c r="M503" t="s">
        <v>32</v>
      </c>
      <c r="N503" s="14">
        <f t="shared" si="64"/>
        <v>21</v>
      </c>
      <c r="O503" s="13" cm="1">
        <f t="array" ref="O503">INDEX(TechRate,MATCH(H503,TechNum,0))</f>
        <v>80</v>
      </c>
      <c r="P503" s="15">
        <f t="shared" si="65"/>
        <v>20</v>
      </c>
      <c r="Q503" s="15">
        <f t="shared" si="66"/>
        <v>20</v>
      </c>
      <c r="R503" s="15">
        <f t="shared" si="67"/>
        <v>6.944</v>
      </c>
      <c r="S503" s="15">
        <f t="shared" si="68"/>
        <v>26.943999999999999</v>
      </c>
      <c r="T503" s="15">
        <f t="shared" si="69"/>
        <v>26.943999999999999</v>
      </c>
      <c r="U503" s="13" t="str">
        <f t="shared" si="70"/>
        <v>Tue</v>
      </c>
      <c r="V503" s="13" t="str">
        <f t="shared" si="71"/>
        <v>Tue</v>
      </c>
    </row>
    <row r="504" spans="1:22" x14ac:dyDescent="0.25">
      <c r="A504" t="s">
        <v>564</v>
      </c>
      <c r="B504" t="s">
        <v>52</v>
      </c>
      <c r="C504" t="s">
        <v>24</v>
      </c>
      <c r="D504" t="s">
        <v>16</v>
      </c>
      <c r="F504" s="10">
        <v>44299</v>
      </c>
      <c r="G504" s="10">
        <v>44328</v>
      </c>
      <c r="H504" s="5">
        <v>3</v>
      </c>
      <c r="I504" s="11"/>
      <c r="J504" s="11"/>
      <c r="K504" s="12">
        <v>3.25</v>
      </c>
      <c r="L504" s="12">
        <v>640.42399999999998</v>
      </c>
      <c r="M504" t="s">
        <v>33</v>
      </c>
      <c r="N504" s="14">
        <f t="shared" si="64"/>
        <v>29</v>
      </c>
      <c r="O504" s="13" cm="1">
        <f t="array" ref="O504">INDEX(TechRate,MATCH(H504,TechNum,0))</f>
        <v>195</v>
      </c>
      <c r="P504" s="15">
        <f t="shared" si="65"/>
        <v>633.75</v>
      </c>
      <c r="Q504" s="15">
        <f t="shared" si="66"/>
        <v>633.75</v>
      </c>
      <c r="R504" s="15">
        <f t="shared" si="67"/>
        <v>640.42399999999998</v>
      </c>
      <c r="S504" s="15">
        <f t="shared" si="68"/>
        <v>1274.174</v>
      </c>
      <c r="T504" s="15">
        <f t="shared" si="69"/>
        <v>1274.174</v>
      </c>
      <c r="U504" s="13" t="str">
        <f t="shared" si="70"/>
        <v>Tue</v>
      </c>
      <c r="V504" s="13" t="str">
        <f t="shared" si="71"/>
        <v>Wed</v>
      </c>
    </row>
    <row r="505" spans="1:22" x14ac:dyDescent="0.25">
      <c r="A505" t="s">
        <v>565</v>
      </c>
      <c r="B505" t="s">
        <v>54</v>
      </c>
      <c r="C505" t="s">
        <v>23</v>
      </c>
      <c r="D505" t="s">
        <v>27</v>
      </c>
      <c r="F505" s="10">
        <v>44299</v>
      </c>
      <c r="G505" s="10">
        <v>44329</v>
      </c>
      <c r="H505" s="5">
        <v>1</v>
      </c>
      <c r="I505" s="11"/>
      <c r="J505" s="11"/>
      <c r="K505" s="12">
        <v>0.25</v>
      </c>
      <c r="L505" s="12">
        <v>86.28</v>
      </c>
      <c r="M505" t="s">
        <v>32</v>
      </c>
      <c r="N505" s="14">
        <f t="shared" si="64"/>
        <v>30</v>
      </c>
      <c r="O505" s="13" cm="1">
        <f t="array" ref="O505">INDEX(TechRate,MATCH(H505,TechNum,0))</f>
        <v>80</v>
      </c>
      <c r="P505" s="15">
        <f t="shared" si="65"/>
        <v>20</v>
      </c>
      <c r="Q505" s="15">
        <f t="shared" si="66"/>
        <v>20</v>
      </c>
      <c r="R505" s="15">
        <f t="shared" si="67"/>
        <v>86.28</v>
      </c>
      <c r="S505" s="15">
        <f t="shared" si="68"/>
        <v>106.28</v>
      </c>
      <c r="T505" s="15">
        <f t="shared" si="69"/>
        <v>106.28</v>
      </c>
      <c r="U505" s="13" t="str">
        <f t="shared" si="70"/>
        <v>Tue</v>
      </c>
      <c r="V505" s="13" t="str">
        <f t="shared" si="71"/>
        <v>Thu</v>
      </c>
    </row>
    <row r="506" spans="1:22" x14ac:dyDescent="0.25">
      <c r="A506" t="s">
        <v>566</v>
      </c>
      <c r="B506" t="s">
        <v>50</v>
      </c>
      <c r="C506" t="s">
        <v>59</v>
      </c>
      <c r="D506" t="s">
        <v>27</v>
      </c>
      <c r="F506" s="10">
        <v>44299</v>
      </c>
      <c r="G506" s="10">
        <v>44337</v>
      </c>
      <c r="H506" s="5">
        <v>1</v>
      </c>
      <c r="I506" s="11"/>
      <c r="J506" s="11" t="s">
        <v>18</v>
      </c>
      <c r="K506" s="12">
        <v>0.25</v>
      </c>
      <c r="L506" s="12">
        <v>103.18</v>
      </c>
      <c r="M506" t="s">
        <v>33</v>
      </c>
      <c r="N506" s="14">
        <f t="shared" si="64"/>
        <v>38</v>
      </c>
      <c r="O506" s="13" cm="1">
        <f t="array" ref="O506">INDEX(TechRate,MATCH(H506,TechNum,0))</f>
        <v>80</v>
      </c>
      <c r="P506" s="15">
        <f t="shared" si="65"/>
        <v>20</v>
      </c>
      <c r="Q506" s="15">
        <f t="shared" si="66"/>
        <v>20</v>
      </c>
      <c r="R506" s="15">
        <f t="shared" si="67"/>
        <v>0</v>
      </c>
      <c r="S506" s="15">
        <f t="shared" si="68"/>
        <v>123.18</v>
      </c>
      <c r="T506" s="15">
        <f t="shared" si="69"/>
        <v>20</v>
      </c>
      <c r="U506" s="13" t="str">
        <f t="shared" si="70"/>
        <v>Tue</v>
      </c>
      <c r="V506" s="13" t="str">
        <f t="shared" si="71"/>
        <v>Fri</v>
      </c>
    </row>
    <row r="507" spans="1:22" x14ac:dyDescent="0.25">
      <c r="A507" t="s">
        <v>567</v>
      </c>
      <c r="B507" t="s">
        <v>55</v>
      </c>
      <c r="C507" t="s">
        <v>22</v>
      </c>
      <c r="D507" t="s">
        <v>17</v>
      </c>
      <c r="F507" s="10">
        <v>44299</v>
      </c>
      <c r="G507" s="10">
        <v>44333</v>
      </c>
      <c r="H507" s="5">
        <v>2</v>
      </c>
      <c r="I507" s="11"/>
      <c r="J507" s="11"/>
      <c r="K507" s="12">
        <v>1</v>
      </c>
      <c r="L507" s="12">
        <v>464.4</v>
      </c>
      <c r="M507" t="s">
        <v>36</v>
      </c>
      <c r="N507" s="14">
        <f t="shared" si="64"/>
        <v>34</v>
      </c>
      <c r="O507" s="13" cm="1">
        <f t="array" ref="O507">INDEX(TechRate,MATCH(H507,TechNum,0))</f>
        <v>140</v>
      </c>
      <c r="P507" s="15">
        <f t="shared" si="65"/>
        <v>140</v>
      </c>
      <c r="Q507" s="15">
        <f t="shared" si="66"/>
        <v>140</v>
      </c>
      <c r="R507" s="15">
        <f t="shared" si="67"/>
        <v>464.4</v>
      </c>
      <c r="S507" s="15">
        <f t="shared" si="68"/>
        <v>604.4</v>
      </c>
      <c r="T507" s="15">
        <f t="shared" si="69"/>
        <v>604.4</v>
      </c>
      <c r="U507" s="13" t="str">
        <f t="shared" si="70"/>
        <v>Tue</v>
      </c>
      <c r="V507" s="13" t="str">
        <f t="shared" si="71"/>
        <v>Mon</v>
      </c>
    </row>
    <row r="508" spans="1:22" x14ac:dyDescent="0.25">
      <c r="A508" t="s">
        <v>568</v>
      </c>
      <c r="B508" t="s">
        <v>49</v>
      </c>
      <c r="C508" t="s">
        <v>59</v>
      </c>
      <c r="D508" t="s">
        <v>27</v>
      </c>
      <c r="F508" s="10">
        <v>44299</v>
      </c>
      <c r="G508" s="10">
        <v>44362</v>
      </c>
      <c r="H508" s="5">
        <v>1</v>
      </c>
      <c r="I508" s="11"/>
      <c r="J508" s="11"/>
      <c r="K508" s="12">
        <v>1</v>
      </c>
      <c r="L508" s="12">
        <v>406.65719999999999</v>
      </c>
      <c r="M508" t="s">
        <v>33</v>
      </c>
      <c r="N508" s="14">
        <f t="shared" si="64"/>
        <v>63</v>
      </c>
      <c r="O508" s="13" cm="1">
        <f t="array" ref="O508">INDEX(TechRate,MATCH(H508,TechNum,0))</f>
        <v>80</v>
      </c>
      <c r="P508" s="15">
        <f t="shared" si="65"/>
        <v>80</v>
      </c>
      <c r="Q508" s="15">
        <f t="shared" si="66"/>
        <v>80</v>
      </c>
      <c r="R508" s="15">
        <f t="shared" si="67"/>
        <v>406.65719999999999</v>
      </c>
      <c r="S508" s="15">
        <f t="shared" si="68"/>
        <v>486.65719999999999</v>
      </c>
      <c r="T508" s="15">
        <f t="shared" si="69"/>
        <v>486.65719999999999</v>
      </c>
      <c r="U508" s="13" t="str">
        <f t="shared" si="70"/>
        <v>Tue</v>
      </c>
      <c r="V508" s="13" t="str">
        <f t="shared" si="71"/>
        <v>Tue</v>
      </c>
    </row>
    <row r="509" spans="1:22" x14ac:dyDescent="0.25">
      <c r="A509" t="s">
        <v>569</v>
      </c>
      <c r="B509" t="s">
        <v>50</v>
      </c>
      <c r="C509" t="s">
        <v>59</v>
      </c>
      <c r="D509" t="s">
        <v>28</v>
      </c>
      <c r="F509" s="10">
        <v>44300</v>
      </c>
      <c r="G509" s="10">
        <v>44309</v>
      </c>
      <c r="H509" s="5">
        <v>1</v>
      </c>
      <c r="I509" s="11"/>
      <c r="J509" s="11"/>
      <c r="K509" s="12">
        <v>0.5</v>
      </c>
      <c r="L509" s="12">
        <v>21.33</v>
      </c>
      <c r="M509" t="s">
        <v>32</v>
      </c>
      <c r="N509" s="14">
        <f t="shared" si="64"/>
        <v>9</v>
      </c>
      <c r="O509" s="13" cm="1">
        <f t="array" ref="O509">INDEX(TechRate,MATCH(H509,TechNum,0))</f>
        <v>80</v>
      </c>
      <c r="P509" s="15">
        <f t="shared" si="65"/>
        <v>40</v>
      </c>
      <c r="Q509" s="15">
        <f t="shared" si="66"/>
        <v>40</v>
      </c>
      <c r="R509" s="15">
        <f t="shared" si="67"/>
        <v>21.33</v>
      </c>
      <c r="S509" s="15">
        <f t="shared" si="68"/>
        <v>61.33</v>
      </c>
      <c r="T509" s="15">
        <f t="shared" si="69"/>
        <v>61.33</v>
      </c>
      <c r="U509" s="13" t="str">
        <f t="shared" si="70"/>
        <v>Wed</v>
      </c>
      <c r="V509" s="13" t="str">
        <f t="shared" si="71"/>
        <v>Fri</v>
      </c>
    </row>
    <row r="510" spans="1:22" x14ac:dyDescent="0.25">
      <c r="A510" t="s">
        <v>570</v>
      </c>
      <c r="B510" t="s">
        <v>53</v>
      </c>
      <c r="C510" t="s">
        <v>23</v>
      </c>
      <c r="D510" t="s">
        <v>17</v>
      </c>
      <c r="F510" s="10">
        <v>44300</v>
      </c>
      <c r="G510" s="10">
        <v>44312</v>
      </c>
      <c r="H510" s="5">
        <v>1</v>
      </c>
      <c r="I510" s="11"/>
      <c r="J510" s="11"/>
      <c r="K510" s="12">
        <v>1.5</v>
      </c>
      <c r="L510" s="12">
        <v>15.15</v>
      </c>
      <c r="M510" t="s">
        <v>32</v>
      </c>
      <c r="N510" s="14">
        <f t="shared" si="64"/>
        <v>12</v>
      </c>
      <c r="O510" s="13" cm="1">
        <f t="array" ref="O510">INDEX(TechRate,MATCH(H510,TechNum,0))</f>
        <v>80</v>
      </c>
      <c r="P510" s="15">
        <f t="shared" si="65"/>
        <v>120</v>
      </c>
      <c r="Q510" s="15">
        <f t="shared" si="66"/>
        <v>120</v>
      </c>
      <c r="R510" s="15">
        <f t="shared" si="67"/>
        <v>15.15</v>
      </c>
      <c r="S510" s="15">
        <f t="shared" si="68"/>
        <v>135.15</v>
      </c>
      <c r="T510" s="15">
        <f t="shared" si="69"/>
        <v>135.15</v>
      </c>
      <c r="U510" s="13" t="str">
        <f t="shared" si="70"/>
        <v>Wed</v>
      </c>
      <c r="V510" s="13" t="str">
        <f t="shared" si="71"/>
        <v>Mon</v>
      </c>
    </row>
    <row r="511" spans="1:22" x14ac:dyDescent="0.25">
      <c r="A511" t="s">
        <v>571</v>
      </c>
      <c r="B511" t="s">
        <v>54</v>
      </c>
      <c r="C511" t="s">
        <v>23</v>
      </c>
      <c r="D511" t="s">
        <v>27</v>
      </c>
      <c r="E511" t="s">
        <v>18</v>
      </c>
      <c r="F511" s="10">
        <v>44300</v>
      </c>
      <c r="G511" s="10">
        <v>44313</v>
      </c>
      <c r="H511" s="5">
        <v>1</v>
      </c>
      <c r="I511" s="11"/>
      <c r="J511" s="11" t="s">
        <v>18</v>
      </c>
      <c r="K511" s="12">
        <v>0.25</v>
      </c>
      <c r="L511" s="12">
        <v>96.045299999999997</v>
      </c>
      <c r="M511" t="s">
        <v>33</v>
      </c>
      <c r="N511" s="14">
        <f t="shared" si="64"/>
        <v>13</v>
      </c>
      <c r="O511" s="13" cm="1">
        <f t="array" ref="O511">INDEX(TechRate,MATCH(H511,TechNum,0))</f>
        <v>80</v>
      </c>
      <c r="P511" s="15">
        <f t="shared" si="65"/>
        <v>20</v>
      </c>
      <c r="Q511" s="15">
        <f t="shared" si="66"/>
        <v>20</v>
      </c>
      <c r="R511" s="15">
        <f t="shared" si="67"/>
        <v>0</v>
      </c>
      <c r="S511" s="15">
        <f t="shared" si="68"/>
        <v>116.0453</v>
      </c>
      <c r="T511" s="15">
        <f t="shared" si="69"/>
        <v>20</v>
      </c>
      <c r="U511" s="13" t="str">
        <f t="shared" si="70"/>
        <v>Wed</v>
      </c>
      <c r="V511" s="13" t="str">
        <f t="shared" si="71"/>
        <v>Tue</v>
      </c>
    </row>
    <row r="512" spans="1:22" x14ac:dyDescent="0.25">
      <c r="A512" t="s">
        <v>572</v>
      </c>
      <c r="B512" t="s">
        <v>50</v>
      </c>
      <c r="C512" t="s">
        <v>23</v>
      </c>
      <c r="D512" t="s">
        <v>26</v>
      </c>
      <c r="E512" t="s">
        <v>18</v>
      </c>
      <c r="F512" s="10">
        <v>44300</v>
      </c>
      <c r="G512" s="10">
        <v>44313</v>
      </c>
      <c r="H512" s="5">
        <v>1</v>
      </c>
      <c r="I512" s="11"/>
      <c r="J512" s="11"/>
      <c r="K512" s="12">
        <v>0.25</v>
      </c>
      <c r="L512" s="12">
        <v>127.40130000000001</v>
      </c>
      <c r="M512" t="s">
        <v>33</v>
      </c>
      <c r="N512" s="14">
        <f t="shared" si="64"/>
        <v>13</v>
      </c>
      <c r="O512" s="13" cm="1">
        <f t="array" ref="O512">INDEX(TechRate,MATCH(H512,TechNum,0))</f>
        <v>80</v>
      </c>
      <c r="P512" s="15">
        <f t="shared" si="65"/>
        <v>20</v>
      </c>
      <c r="Q512" s="15">
        <f t="shared" si="66"/>
        <v>20</v>
      </c>
      <c r="R512" s="15">
        <f t="shared" si="67"/>
        <v>127.40130000000001</v>
      </c>
      <c r="S512" s="15">
        <f t="shared" si="68"/>
        <v>147.40129999999999</v>
      </c>
      <c r="T512" s="15">
        <f t="shared" si="69"/>
        <v>147.40129999999999</v>
      </c>
      <c r="U512" s="13" t="str">
        <f t="shared" si="70"/>
        <v>Wed</v>
      </c>
      <c r="V512" s="13" t="str">
        <f t="shared" si="71"/>
        <v>Tue</v>
      </c>
    </row>
    <row r="513" spans="1:22" x14ac:dyDescent="0.25">
      <c r="A513" t="s">
        <v>573</v>
      </c>
      <c r="B513" t="s">
        <v>52</v>
      </c>
      <c r="C513" t="s">
        <v>58</v>
      </c>
      <c r="D513" t="s">
        <v>28</v>
      </c>
      <c r="F513" s="10">
        <v>44300</v>
      </c>
      <c r="G513" s="10">
        <v>44321</v>
      </c>
      <c r="H513" s="5">
        <v>1</v>
      </c>
      <c r="I513" s="11"/>
      <c r="J513" s="11"/>
      <c r="K513" s="12">
        <v>0.5</v>
      </c>
      <c r="L513" s="12">
        <v>95.471999999999994</v>
      </c>
      <c r="M513" t="s">
        <v>34</v>
      </c>
      <c r="N513" s="14">
        <f t="shared" si="64"/>
        <v>21</v>
      </c>
      <c r="O513" s="13" cm="1">
        <f t="array" ref="O513">INDEX(TechRate,MATCH(H513,TechNum,0))</f>
        <v>80</v>
      </c>
      <c r="P513" s="15">
        <f t="shared" si="65"/>
        <v>40</v>
      </c>
      <c r="Q513" s="15">
        <f t="shared" si="66"/>
        <v>40</v>
      </c>
      <c r="R513" s="15">
        <f t="shared" si="67"/>
        <v>95.471999999999994</v>
      </c>
      <c r="S513" s="15">
        <f t="shared" si="68"/>
        <v>135.47199999999998</v>
      </c>
      <c r="T513" s="15">
        <f t="shared" si="69"/>
        <v>135.47199999999998</v>
      </c>
      <c r="U513" s="13" t="str">
        <f t="shared" si="70"/>
        <v>Wed</v>
      </c>
      <c r="V513" s="13" t="str">
        <f t="shared" si="71"/>
        <v>Wed</v>
      </c>
    </row>
    <row r="514" spans="1:22" x14ac:dyDescent="0.25">
      <c r="A514" t="s">
        <v>574</v>
      </c>
      <c r="B514" t="s">
        <v>49</v>
      </c>
      <c r="C514" t="s">
        <v>59</v>
      </c>
      <c r="D514" t="s">
        <v>27</v>
      </c>
      <c r="E514" t="s">
        <v>18</v>
      </c>
      <c r="F514" s="10">
        <v>44300</v>
      </c>
      <c r="G514" s="10">
        <v>44321</v>
      </c>
      <c r="H514" s="5">
        <v>1</v>
      </c>
      <c r="I514" s="11"/>
      <c r="J514" s="11"/>
      <c r="K514" s="12">
        <v>0.25</v>
      </c>
      <c r="L514" s="12">
        <v>55.648400000000002</v>
      </c>
      <c r="M514" t="s">
        <v>32</v>
      </c>
      <c r="N514" s="14">
        <f t="shared" si="64"/>
        <v>21</v>
      </c>
      <c r="O514" s="13" cm="1">
        <f t="array" ref="O514">INDEX(TechRate,MATCH(H514,TechNum,0))</f>
        <v>80</v>
      </c>
      <c r="P514" s="15">
        <f t="shared" si="65"/>
        <v>20</v>
      </c>
      <c r="Q514" s="15">
        <f t="shared" si="66"/>
        <v>20</v>
      </c>
      <c r="R514" s="15">
        <f t="shared" si="67"/>
        <v>55.648400000000002</v>
      </c>
      <c r="S514" s="15">
        <f t="shared" si="68"/>
        <v>75.648400000000009</v>
      </c>
      <c r="T514" s="15">
        <f t="shared" si="69"/>
        <v>75.648400000000009</v>
      </c>
      <c r="U514" s="13" t="str">
        <f t="shared" si="70"/>
        <v>Wed</v>
      </c>
      <c r="V514" s="13" t="str">
        <f t="shared" si="71"/>
        <v>Wed</v>
      </c>
    </row>
    <row r="515" spans="1:22" x14ac:dyDescent="0.25">
      <c r="A515" t="s">
        <v>575</v>
      </c>
      <c r="B515" t="s">
        <v>53</v>
      </c>
      <c r="C515" t="s">
        <v>23</v>
      </c>
      <c r="D515" t="s">
        <v>27</v>
      </c>
      <c r="E515" t="s">
        <v>18</v>
      </c>
      <c r="F515" s="10">
        <v>44300</v>
      </c>
      <c r="G515" s="10">
        <v>44322</v>
      </c>
      <c r="H515" s="5">
        <v>1</v>
      </c>
      <c r="I515" s="11"/>
      <c r="J515" s="11" t="s">
        <v>18</v>
      </c>
      <c r="K515" s="12">
        <v>0.5</v>
      </c>
      <c r="L515" s="12">
        <v>22.3</v>
      </c>
      <c r="M515" t="s">
        <v>33</v>
      </c>
      <c r="N515" s="14">
        <f t="shared" si="64"/>
        <v>22</v>
      </c>
      <c r="O515" s="13" cm="1">
        <f t="array" ref="O515">INDEX(TechRate,MATCH(H515,TechNum,0))</f>
        <v>80</v>
      </c>
      <c r="P515" s="15">
        <f t="shared" si="65"/>
        <v>40</v>
      </c>
      <c r="Q515" s="15">
        <f t="shared" si="66"/>
        <v>40</v>
      </c>
      <c r="R515" s="15">
        <f t="shared" si="67"/>
        <v>0</v>
      </c>
      <c r="S515" s="15">
        <f t="shared" si="68"/>
        <v>62.3</v>
      </c>
      <c r="T515" s="15">
        <f t="shared" si="69"/>
        <v>40</v>
      </c>
      <c r="U515" s="13" t="str">
        <f t="shared" si="70"/>
        <v>Wed</v>
      </c>
      <c r="V515" s="13" t="str">
        <f t="shared" si="71"/>
        <v>Thu</v>
      </c>
    </row>
    <row r="516" spans="1:22" x14ac:dyDescent="0.25">
      <c r="A516" t="s">
        <v>576</v>
      </c>
      <c r="B516" t="s">
        <v>50</v>
      </c>
      <c r="C516" t="s">
        <v>23</v>
      </c>
      <c r="D516" t="s">
        <v>27</v>
      </c>
      <c r="F516" s="10">
        <v>44300</v>
      </c>
      <c r="G516" s="10">
        <v>44328</v>
      </c>
      <c r="H516" s="5">
        <v>1</v>
      </c>
      <c r="I516" s="11"/>
      <c r="J516" s="11"/>
      <c r="K516" s="12">
        <v>0.5</v>
      </c>
      <c r="L516" s="12">
        <v>148.095</v>
      </c>
      <c r="M516" t="s">
        <v>32</v>
      </c>
      <c r="N516" s="14">
        <f t="shared" si="64"/>
        <v>28</v>
      </c>
      <c r="O516" s="13" cm="1">
        <f t="array" ref="O516">INDEX(TechRate,MATCH(H516,TechNum,0))</f>
        <v>80</v>
      </c>
      <c r="P516" s="15">
        <f t="shared" si="65"/>
        <v>40</v>
      </c>
      <c r="Q516" s="15">
        <f t="shared" si="66"/>
        <v>40</v>
      </c>
      <c r="R516" s="15">
        <f t="shared" si="67"/>
        <v>148.095</v>
      </c>
      <c r="S516" s="15">
        <f t="shared" si="68"/>
        <v>188.095</v>
      </c>
      <c r="T516" s="15">
        <f t="shared" si="69"/>
        <v>188.095</v>
      </c>
      <c r="U516" s="13" t="str">
        <f t="shared" si="70"/>
        <v>Wed</v>
      </c>
      <c r="V516" s="13" t="str">
        <f t="shared" si="71"/>
        <v>Wed</v>
      </c>
    </row>
    <row r="517" spans="1:22" x14ac:dyDescent="0.25">
      <c r="A517" t="s">
        <v>577</v>
      </c>
      <c r="B517" t="s">
        <v>52</v>
      </c>
      <c r="C517" t="s">
        <v>24</v>
      </c>
      <c r="D517" t="s">
        <v>26</v>
      </c>
      <c r="F517" s="10">
        <v>44300</v>
      </c>
      <c r="G517" s="10">
        <v>44333</v>
      </c>
      <c r="H517" s="5">
        <v>1</v>
      </c>
      <c r="I517" s="11"/>
      <c r="J517" s="11"/>
      <c r="K517" s="12">
        <v>0.25</v>
      </c>
      <c r="L517" s="12">
        <v>18</v>
      </c>
      <c r="M517" t="s">
        <v>34</v>
      </c>
      <c r="N517" s="14">
        <f t="shared" si="64"/>
        <v>33</v>
      </c>
      <c r="O517" s="13" cm="1">
        <f t="array" ref="O517">INDEX(TechRate,MATCH(H517,TechNum,0))</f>
        <v>80</v>
      </c>
      <c r="P517" s="15">
        <f t="shared" si="65"/>
        <v>20</v>
      </c>
      <c r="Q517" s="15">
        <f t="shared" si="66"/>
        <v>20</v>
      </c>
      <c r="R517" s="15">
        <f t="shared" si="67"/>
        <v>18</v>
      </c>
      <c r="S517" s="15">
        <f t="shared" si="68"/>
        <v>38</v>
      </c>
      <c r="T517" s="15">
        <f t="shared" si="69"/>
        <v>38</v>
      </c>
      <c r="U517" s="13" t="str">
        <f t="shared" si="70"/>
        <v>Wed</v>
      </c>
      <c r="V517" s="13" t="str">
        <f t="shared" si="71"/>
        <v>Mon</v>
      </c>
    </row>
    <row r="518" spans="1:22" x14ac:dyDescent="0.25">
      <c r="A518" t="s">
        <v>578</v>
      </c>
      <c r="B518" t="s">
        <v>50</v>
      </c>
      <c r="C518" t="s">
        <v>59</v>
      </c>
      <c r="D518" t="s">
        <v>27</v>
      </c>
      <c r="E518" t="s">
        <v>18</v>
      </c>
      <c r="F518" s="10">
        <v>44300</v>
      </c>
      <c r="G518" s="10">
        <v>44333</v>
      </c>
      <c r="H518" s="5">
        <v>1</v>
      </c>
      <c r="I518" s="11"/>
      <c r="J518" s="11" t="s">
        <v>18</v>
      </c>
      <c r="K518" s="12">
        <v>0.25</v>
      </c>
      <c r="L518" s="12">
        <v>54.180599999999998</v>
      </c>
      <c r="M518" t="s">
        <v>33</v>
      </c>
      <c r="N518" s="14">
        <f t="shared" si="64"/>
        <v>33</v>
      </c>
      <c r="O518" s="13" cm="1">
        <f t="array" ref="O518">INDEX(TechRate,MATCH(H518,TechNum,0))</f>
        <v>80</v>
      </c>
      <c r="P518" s="15">
        <f t="shared" si="65"/>
        <v>20</v>
      </c>
      <c r="Q518" s="15">
        <f t="shared" si="66"/>
        <v>20</v>
      </c>
      <c r="R518" s="15">
        <f t="shared" si="67"/>
        <v>0</v>
      </c>
      <c r="S518" s="15">
        <f t="shared" si="68"/>
        <v>74.180599999999998</v>
      </c>
      <c r="T518" s="15">
        <f t="shared" si="69"/>
        <v>20</v>
      </c>
      <c r="U518" s="13" t="str">
        <f t="shared" si="70"/>
        <v>Wed</v>
      </c>
      <c r="V518" s="13" t="str">
        <f t="shared" si="71"/>
        <v>Mon</v>
      </c>
    </row>
    <row r="519" spans="1:22" x14ac:dyDescent="0.25">
      <c r="A519" t="s">
        <v>579</v>
      </c>
      <c r="B519" t="s">
        <v>53</v>
      </c>
      <c r="C519" t="s">
        <v>23</v>
      </c>
      <c r="D519" t="s">
        <v>28</v>
      </c>
      <c r="F519" s="10">
        <v>44300</v>
      </c>
      <c r="G519" s="10">
        <v>44347</v>
      </c>
      <c r="H519" s="5">
        <v>2</v>
      </c>
      <c r="I519" s="11"/>
      <c r="J519" s="11"/>
      <c r="K519" s="12">
        <v>0.75</v>
      </c>
      <c r="L519" s="12">
        <v>197.9443</v>
      </c>
      <c r="M519" t="s">
        <v>33</v>
      </c>
      <c r="N519" s="14">
        <f t="shared" si="64"/>
        <v>47</v>
      </c>
      <c r="O519" s="13" cm="1">
        <f t="array" ref="O519">INDEX(TechRate,MATCH(H519,TechNum,0))</f>
        <v>140</v>
      </c>
      <c r="P519" s="15">
        <f t="shared" si="65"/>
        <v>105</v>
      </c>
      <c r="Q519" s="15">
        <f t="shared" si="66"/>
        <v>105</v>
      </c>
      <c r="R519" s="15">
        <f t="shared" si="67"/>
        <v>197.9443</v>
      </c>
      <c r="S519" s="15">
        <f t="shared" si="68"/>
        <v>302.9443</v>
      </c>
      <c r="T519" s="15">
        <f t="shared" si="69"/>
        <v>302.9443</v>
      </c>
      <c r="U519" s="13" t="str">
        <f t="shared" si="70"/>
        <v>Wed</v>
      </c>
      <c r="V519" s="13" t="str">
        <f t="shared" si="71"/>
        <v>Mon</v>
      </c>
    </row>
    <row r="520" spans="1:22" x14ac:dyDescent="0.25">
      <c r="A520" t="s">
        <v>580</v>
      </c>
      <c r="B520" t="s">
        <v>54</v>
      </c>
      <c r="C520" t="s">
        <v>24</v>
      </c>
      <c r="D520" t="s">
        <v>26</v>
      </c>
      <c r="F520" s="10">
        <v>44300</v>
      </c>
      <c r="G520" s="10">
        <v>44364</v>
      </c>
      <c r="H520" s="5">
        <v>1</v>
      </c>
      <c r="I520" s="11" t="s">
        <v>18</v>
      </c>
      <c r="J520" s="11" t="s">
        <v>18</v>
      </c>
      <c r="K520" s="12">
        <v>0.25</v>
      </c>
      <c r="L520" s="12">
        <v>111.91240000000001</v>
      </c>
      <c r="M520" t="s">
        <v>35</v>
      </c>
      <c r="N520" s="14">
        <f t="shared" si="64"/>
        <v>64</v>
      </c>
      <c r="O520" s="13" cm="1">
        <f t="array" ref="O520">INDEX(TechRate,MATCH(H520,TechNum,0))</f>
        <v>80</v>
      </c>
      <c r="P520" s="15">
        <f t="shared" si="65"/>
        <v>20</v>
      </c>
      <c r="Q520" s="15">
        <f t="shared" si="66"/>
        <v>0</v>
      </c>
      <c r="R520" s="15">
        <f t="shared" si="67"/>
        <v>0</v>
      </c>
      <c r="S520" s="15">
        <f t="shared" si="68"/>
        <v>131.91239999999999</v>
      </c>
      <c r="T520" s="15">
        <f t="shared" si="69"/>
        <v>0</v>
      </c>
      <c r="U520" s="13" t="str">
        <f t="shared" si="70"/>
        <v>Wed</v>
      </c>
      <c r="V520" s="13" t="str">
        <f t="shared" si="71"/>
        <v>Thu</v>
      </c>
    </row>
    <row r="521" spans="1:22" x14ac:dyDescent="0.25">
      <c r="A521" t="s">
        <v>581</v>
      </c>
      <c r="B521" t="s">
        <v>51</v>
      </c>
      <c r="C521" t="s">
        <v>22</v>
      </c>
      <c r="D521" t="s">
        <v>26</v>
      </c>
      <c r="F521" s="10">
        <v>44301</v>
      </c>
      <c r="G521" s="10">
        <v>44315</v>
      </c>
      <c r="H521" s="5">
        <v>1</v>
      </c>
      <c r="I521" s="11"/>
      <c r="J521" s="11"/>
      <c r="K521" s="12">
        <v>0.25</v>
      </c>
      <c r="L521" s="12">
        <v>118.0681</v>
      </c>
      <c r="M521" t="s">
        <v>32</v>
      </c>
      <c r="N521" s="14">
        <f t="shared" si="64"/>
        <v>14</v>
      </c>
      <c r="O521" s="13" cm="1">
        <f t="array" ref="O521">INDEX(TechRate,MATCH(H521,TechNum,0))</f>
        <v>80</v>
      </c>
      <c r="P521" s="15">
        <f t="shared" si="65"/>
        <v>20</v>
      </c>
      <c r="Q521" s="15">
        <f t="shared" si="66"/>
        <v>20</v>
      </c>
      <c r="R521" s="15">
        <f t="shared" si="67"/>
        <v>118.0681</v>
      </c>
      <c r="S521" s="15">
        <f t="shared" si="68"/>
        <v>138.06810000000002</v>
      </c>
      <c r="T521" s="15">
        <f t="shared" si="69"/>
        <v>138.06810000000002</v>
      </c>
      <c r="U521" s="13" t="str">
        <f t="shared" si="70"/>
        <v>Thu</v>
      </c>
      <c r="V521" s="13" t="str">
        <f t="shared" si="71"/>
        <v>Thu</v>
      </c>
    </row>
    <row r="522" spans="1:22" x14ac:dyDescent="0.25">
      <c r="A522" t="s">
        <v>582</v>
      </c>
      <c r="B522" t="s">
        <v>52</v>
      </c>
      <c r="C522" t="s">
        <v>58</v>
      </c>
      <c r="D522" t="s">
        <v>28</v>
      </c>
      <c r="F522" s="10">
        <v>44301</v>
      </c>
      <c r="G522" s="10">
        <v>44313</v>
      </c>
      <c r="H522" s="5">
        <v>1</v>
      </c>
      <c r="I522" s="11"/>
      <c r="J522" s="11"/>
      <c r="K522" s="12">
        <v>0.5</v>
      </c>
      <c r="L522" s="12">
        <v>48.75</v>
      </c>
      <c r="M522" t="s">
        <v>32</v>
      </c>
      <c r="N522" s="14">
        <f t="shared" si="64"/>
        <v>12</v>
      </c>
      <c r="O522" s="13" cm="1">
        <f t="array" ref="O522">INDEX(TechRate,MATCH(H522,TechNum,0))</f>
        <v>80</v>
      </c>
      <c r="P522" s="15">
        <f t="shared" si="65"/>
        <v>40</v>
      </c>
      <c r="Q522" s="15">
        <f t="shared" si="66"/>
        <v>40</v>
      </c>
      <c r="R522" s="15">
        <f t="shared" si="67"/>
        <v>48.75</v>
      </c>
      <c r="S522" s="15">
        <f t="shared" si="68"/>
        <v>88.75</v>
      </c>
      <c r="T522" s="15">
        <f t="shared" si="69"/>
        <v>88.75</v>
      </c>
      <c r="U522" s="13" t="str">
        <f t="shared" si="70"/>
        <v>Thu</v>
      </c>
      <c r="V522" s="13" t="str">
        <f t="shared" si="71"/>
        <v>Tue</v>
      </c>
    </row>
    <row r="523" spans="1:22" x14ac:dyDescent="0.25">
      <c r="A523" t="s">
        <v>583</v>
      </c>
      <c r="B523" t="s">
        <v>51</v>
      </c>
      <c r="C523" t="s">
        <v>22</v>
      </c>
      <c r="D523" t="s">
        <v>27</v>
      </c>
      <c r="F523" s="10">
        <v>44301</v>
      </c>
      <c r="G523" s="10">
        <v>44313</v>
      </c>
      <c r="H523" s="5">
        <v>1</v>
      </c>
      <c r="I523" s="11" t="s">
        <v>18</v>
      </c>
      <c r="J523" s="11" t="s">
        <v>18</v>
      </c>
      <c r="K523" s="12">
        <v>0.25</v>
      </c>
      <c r="L523" s="12">
        <v>144</v>
      </c>
      <c r="M523" t="s">
        <v>35</v>
      </c>
      <c r="N523" s="14">
        <f t="shared" si="64"/>
        <v>12</v>
      </c>
      <c r="O523" s="13" cm="1">
        <f t="array" ref="O523">INDEX(TechRate,MATCH(H523,TechNum,0))</f>
        <v>80</v>
      </c>
      <c r="P523" s="15">
        <f t="shared" si="65"/>
        <v>20</v>
      </c>
      <c r="Q523" s="15">
        <f t="shared" si="66"/>
        <v>0</v>
      </c>
      <c r="R523" s="15">
        <f t="shared" si="67"/>
        <v>0</v>
      </c>
      <c r="S523" s="15">
        <f t="shared" si="68"/>
        <v>164</v>
      </c>
      <c r="T523" s="15">
        <f t="shared" si="69"/>
        <v>0</v>
      </c>
      <c r="U523" s="13" t="str">
        <f t="shared" si="70"/>
        <v>Thu</v>
      </c>
      <c r="V523" s="13" t="str">
        <f t="shared" si="71"/>
        <v>Tue</v>
      </c>
    </row>
    <row r="524" spans="1:22" x14ac:dyDescent="0.25">
      <c r="A524" t="s">
        <v>584</v>
      </c>
      <c r="B524" t="s">
        <v>54</v>
      </c>
      <c r="C524" t="s">
        <v>23</v>
      </c>
      <c r="D524" t="s">
        <v>26</v>
      </c>
      <c r="F524" s="10">
        <v>44301</v>
      </c>
      <c r="G524" s="10">
        <v>44322</v>
      </c>
      <c r="H524" s="5">
        <v>1</v>
      </c>
      <c r="I524" s="11"/>
      <c r="J524" s="11" t="s">
        <v>18</v>
      </c>
      <c r="K524" s="12">
        <v>0.25</v>
      </c>
      <c r="L524" s="12">
        <v>50.603299999999997</v>
      </c>
      <c r="M524" t="s">
        <v>33</v>
      </c>
      <c r="N524" s="14">
        <f t="shared" si="64"/>
        <v>21</v>
      </c>
      <c r="O524" s="13" cm="1">
        <f t="array" ref="O524">INDEX(TechRate,MATCH(H524,TechNum,0))</f>
        <v>80</v>
      </c>
      <c r="P524" s="15">
        <f t="shared" si="65"/>
        <v>20</v>
      </c>
      <c r="Q524" s="15">
        <f t="shared" si="66"/>
        <v>20</v>
      </c>
      <c r="R524" s="15">
        <f t="shared" si="67"/>
        <v>0</v>
      </c>
      <c r="S524" s="15">
        <f t="shared" si="68"/>
        <v>70.60329999999999</v>
      </c>
      <c r="T524" s="15">
        <f t="shared" si="69"/>
        <v>20</v>
      </c>
      <c r="U524" s="13" t="str">
        <f t="shared" si="70"/>
        <v>Thu</v>
      </c>
      <c r="V524" s="13" t="str">
        <f t="shared" si="71"/>
        <v>Thu</v>
      </c>
    </row>
    <row r="525" spans="1:22" x14ac:dyDescent="0.25">
      <c r="A525" t="s">
        <v>585</v>
      </c>
      <c r="B525" t="s">
        <v>50</v>
      </c>
      <c r="C525" t="s">
        <v>24</v>
      </c>
      <c r="D525" t="s">
        <v>26</v>
      </c>
      <c r="F525" s="10">
        <v>44301</v>
      </c>
      <c r="G525" s="10">
        <v>44323</v>
      </c>
      <c r="H525" s="5">
        <v>1</v>
      </c>
      <c r="I525" s="11" t="s">
        <v>18</v>
      </c>
      <c r="J525" s="11" t="s">
        <v>18</v>
      </c>
      <c r="K525" s="12">
        <v>0.25</v>
      </c>
      <c r="L525" s="12">
        <v>90.278800000000004</v>
      </c>
      <c r="M525" t="s">
        <v>35</v>
      </c>
      <c r="N525" s="14">
        <f t="shared" si="64"/>
        <v>22</v>
      </c>
      <c r="O525" s="13" cm="1">
        <f t="array" ref="O525">INDEX(TechRate,MATCH(H525,TechNum,0))</f>
        <v>80</v>
      </c>
      <c r="P525" s="15">
        <f t="shared" si="65"/>
        <v>20</v>
      </c>
      <c r="Q525" s="15">
        <f t="shared" si="66"/>
        <v>0</v>
      </c>
      <c r="R525" s="15">
        <f t="shared" si="67"/>
        <v>0</v>
      </c>
      <c r="S525" s="15">
        <f t="shared" si="68"/>
        <v>110.2788</v>
      </c>
      <c r="T525" s="15">
        <f t="shared" si="69"/>
        <v>0</v>
      </c>
      <c r="U525" s="13" t="str">
        <f t="shared" si="70"/>
        <v>Thu</v>
      </c>
      <c r="V525" s="13" t="str">
        <f t="shared" si="71"/>
        <v>Fri</v>
      </c>
    </row>
    <row r="526" spans="1:22" x14ac:dyDescent="0.25">
      <c r="A526" t="s">
        <v>586</v>
      </c>
      <c r="B526" t="s">
        <v>49</v>
      </c>
      <c r="C526" t="s">
        <v>59</v>
      </c>
      <c r="D526" t="s">
        <v>28</v>
      </c>
      <c r="E526" t="s">
        <v>18</v>
      </c>
      <c r="F526" s="10">
        <v>44301</v>
      </c>
      <c r="G526" s="10">
        <v>44322</v>
      </c>
      <c r="H526" s="5">
        <v>1</v>
      </c>
      <c r="I526" s="11"/>
      <c r="J526" s="11"/>
      <c r="K526" s="12">
        <v>0.5</v>
      </c>
      <c r="L526" s="12">
        <v>25</v>
      </c>
      <c r="M526" t="s">
        <v>33</v>
      </c>
      <c r="N526" s="14">
        <f t="shared" si="64"/>
        <v>21</v>
      </c>
      <c r="O526" s="13" cm="1">
        <f t="array" ref="O526">INDEX(TechRate,MATCH(H526,TechNum,0))</f>
        <v>80</v>
      </c>
      <c r="P526" s="15">
        <f t="shared" si="65"/>
        <v>40</v>
      </c>
      <c r="Q526" s="15">
        <f t="shared" si="66"/>
        <v>40</v>
      </c>
      <c r="R526" s="15">
        <f t="shared" si="67"/>
        <v>25</v>
      </c>
      <c r="S526" s="15">
        <f t="shared" si="68"/>
        <v>65</v>
      </c>
      <c r="T526" s="15">
        <f t="shared" si="69"/>
        <v>65</v>
      </c>
      <c r="U526" s="13" t="str">
        <f t="shared" si="70"/>
        <v>Thu</v>
      </c>
      <c r="V526" s="13" t="str">
        <f t="shared" si="71"/>
        <v>Thu</v>
      </c>
    </row>
    <row r="527" spans="1:22" x14ac:dyDescent="0.25">
      <c r="A527" t="s">
        <v>587</v>
      </c>
      <c r="B527" t="s">
        <v>54</v>
      </c>
      <c r="C527" t="s">
        <v>24</v>
      </c>
      <c r="D527" t="s">
        <v>26</v>
      </c>
      <c r="F527" s="10">
        <v>44301</v>
      </c>
      <c r="G527" s="10">
        <v>44331</v>
      </c>
      <c r="H527" s="5">
        <v>1</v>
      </c>
      <c r="I527" s="11"/>
      <c r="J527" s="11"/>
      <c r="K527" s="12">
        <v>0.25</v>
      </c>
      <c r="L527" s="12">
        <v>34.08</v>
      </c>
      <c r="M527" t="s">
        <v>34</v>
      </c>
      <c r="N527" s="14">
        <f t="shared" ref="N527:N590" si="72">IF(G527="","",G527-F527)</f>
        <v>30</v>
      </c>
      <c r="O527" s="13" cm="1">
        <f t="array" ref="O527">INDEX(TechRate,MATCH(H527,TechNum,0))</f>
        <v>80</v>
      </c>
      <c r="P527" s="15">
        <f t="shared" ref="P527:P590" si="73">O527*K527</f>
        <v>20</v>
      </c>
      <c r="Q527" s="15">
        <f t="shared" ref="Q527:Q590" si="74">IF(I527="Yes",0,P527)</f>
        <v>20</v>
      </c>
      <c r="R527" s="15">
        <f t="shared" ref="R527:R590" si="75">IF(J527="Yes",0,L527)</f>
        <v>34.08</v>
      </c>
      <c r="S527" s="15">
        <f t="shared" ref="S527:S590" si="76">SUM(L527,P527)</f>
        <v>54.08</v>
      </c>
      <c r="T527" s="15">
        <f t="shared" ref="T527:T590" si="77">SUM(Q527,R527)</f>
        <v>54.08</v>
      </c>
      <c r="U527" s="13" t="str">
        <f t="shared" ref="U527:U590" si="78">TEXT(F527,"ddd")</f>
        <v>Thu</v>
      </c>
      <c r="V527" s="13" t="str">
        <f t="shared" ref="V527:V590" si="79">TEXT(G527,"ddd")</f>
        <v>Sat</v>
      </c>
    </row>
    <row r="528" spans="1:22" x14ac:dyDescent="0.25">
      <c r="A528" t="s">
        <v>588</v>
      </c>
      <c r="B528" t="s">
        <v>50</v>
      </c>
      <c r="C528" t="s">
        <v>59</v>
      </c>
      <c r="D528" t="s">
        <v>27</v>
      </c>
      <c r="F528" s="10">
        <v>44301</v>
      </c>
      <c r="G528" s="10">
        <v>44333</v>
      </c>
      <c r="H528" s="5">
        <v>1</v>
      </c>
      <c r="I528" s="11"/>
      <c r="J528" s="11"/>
      <c r="K528" s="12">
        <v>0.25</v>
      </c>
      <c r="L528" s="12">
        <v>146.75530000000001</v>
      </c>
      <c r="M528" t="s">
        <v>34</v>
      </c>
      <c r="N528" s="14">
        <f t="shared" si="72"/>
        <v>32</v>
      </c>
      <c r="O528" s="13" cm="1">
        <f t="array" ref="O528">INDEX(TechRate,MATCH(H528,TechNum,0))</f>
        <v>80</v>
      </c>
      <c r="P528" s="15">
        <f t="shared" si="73"/>
        <v>20</v>
      </c>
      <c r="Q528" s="15">
        <f t="shared" si="74"/>
        <v>20</v>
      </c>
      <c r="R528" s="15">
        <f t="shared" si="75"/>
        <v>146.75530000000001</v>
      </c>
      <c r="S528" s="15">
        <f t="shared" si="76"/>
        <v>166.75530000000001</v>
      </c>
      <c r="T528" s="15">
        <f t="shared" si="77"/>
        <v>166.75530000000001</v>
      </c>
      <c r="U528" s="13" t="str">
        <f t="shared" si="78"/>
        <v>Thu</v>
      </c>
      <c r="V528" s="13" t="str">
        <f t="shared" si="79"/>
        <v>Mon</v>
      </c>
    </row>
    <row r="529" spans="1:22" x14ac:dyDescent="0.25">
      <c r="A529" t="s">
        <v>589</v>
      </c>
      <c r="B529" t="s">
        <v>50</v>
      </c>
      <c r="C529" t="s">
        <v>59</v>
      </c>
      <c r="D529" t="s">
        <v>16</v>
      </c>
      <c r="F529" s="10">
        <v>44301</v>
      </c>
      <c r="G529" s="10">
        <v>44336</v>
      </c>
      <c r="H529" s="5">
        <v>1</v>
      </c>
      <c r="I529" s="11" t="s">
        <v>18</v>
      </c>
      <c r="J529" s="11" t="s">
        <v>18</v>
      </c>
      <c r="K529" s="12">
        <v>1.25</v>
      </c>
      <c r="L529" s="12">
        <v>221.43</v>
      </c>
      <c r="M529" t="s">
        <v>35</v>
      </c>
      <c r="N529" s="14">
        <f t="shared" si="72"/>
        <v>35</v>
      </c>
      <c r="O529" s="13" cm="1">
        <f t="array" ref="O529">INDEX(TechRate,MATCH(H529,TechNum,0))</f>
        <v>80</v>
      </c>
      <c r="P529" s="15">
        <f t="shared" si="73"/>
        <v>100</v>
      </c>
      <c r="Q529" s="15">
        <f t="shared" si="74"/>
        <v>0</v>
      </c>
      <c r="R529" s="15">
        <f t="shared" si="75"/>
        <v>0</v>
      </c>
      <c r="S529" s="15">
        <f t="shared" si="76"/>
        <v>321.43</v>
      </c>
      <c r="T529" s="15">
        <f t="shared" si="77"/>
        <v>0</v>
      </c>
      <c r="U529" s="13" t="str">
        <f t="shared" si="78"/>
        <v>Thu</v>
      </c>
      <c r="V529" s="13" t="str">
        <f t="shared" si="79"/>
        <v>Thu</v>
      </c>
    </row>
    <row r="530" spans="1:22" x14ac:dyDescent="0.25">
      <c r="A530" t="s">
        <v>590</v>
      </c>
      <c r="B530" t="s">
        <v>50</v>
      </c>
      <c r="C530" t="s">
        <v>59</v>
      </c>
      <c r="D530" t="s">
        <v>27</v>
      </c>
      <c r="F530" s="10">
        <v>44301</v>
      </c>
      <c r="G530" s="10">
        <v>44342</v>
      </c>
      <c r="H530" s="5">
        <v>1</v>
      </c>
      <c r="I530" s="11"/>
      <c r="J530" s="11" t="s">
        <v>18</v>
      </c>
      <c r="K530" s="12">
        <v>1</v>
      </c>
      <c r="L530" s="12">
        <v>137.1969</v>
      </c>
      <c r="M530" t="s">
        <v>33</v>
      </c>
      <c r="N530" s="14">
        <f t="shared" si="72"/>
        <v>41</v>
      </c>
      <c r="O530" s="13" cm="1">
        <f t="array" ref="O530">INDEX(TechRate,MATCH(H530,TechNum,0))</f>
        <v>80</v>
      </c>
      <c r="P530" s="15">
        <f t="shared" si="73"/>
        <v>80</v>
      </c>
      <c r="Q530" s="15">
        <f t="shared" si="74"/>
        <v>80</v>
      </c>
      <c r="R530" s="15">
        <f t="shared" si="75"/>
        <v>0</v>
      </c>
      <c r="S530" s="15">
        <f t="shared" si="76"/>
        <v>217.1969</v>
      </c>
      <c r="T530" s="15">
        <f t="shared" si="77"/>
        <v>80</v>
      </c>
      <c r="U530" s="13" t="str">
        <f t="shared" si="78"/>
        <v>Thu</v>
      </c>
      <c r="V530" s="13" t="str">
        <f t="shared" si="79"/>
        <v>Wed</v>
      </c>
    </row>
    <row r="531" spans="1:22" x14ac:dyDescent="0.25">
      <c r="A531" t="s">
        <v>591</v>
      </c>
      <c r="B531" t="s">
        <v>49</v>
      </c>
      <c r="C531" t="s">
        <v>23</v>
      </c>
      <c r="D531" t="s">
        <v>16</v>
      </c>
      <c r="E531" t="s">
        <v>18</v>
      </c>
      <c r="F531" s="10">
        <v>44301</v>
      </c>
      <c r="G531" s="10">
        <v>44361</v>
      </c>
      <c r="H531" s="5">
        <v>1</v>
      </c>
      <c r="I531" s="11"/>
      <c r="J531" s="11"/>
      <c r="K531" s="12">
        <v>2.5</v>
      </c>
      <c r="L531" s="12">
        <v>69.033299999999997</v>
      </c>
      <c r="M531" t="s">
        <v>33</v>
      </c>
      <c r="N531" s="14">
        <f t="shared" si="72"/>
        <v>60</v>
      </c>
      <c r="O531" s="13" cm="1">
        <f t="array" ref="O531">INDEX(TechRate,MATCH(H531,TechNum,0))</f>
        <v>80</v>
      </c>
      <c r="P531" s="15">
        <f t="shared" si="73"/>
        <v>200</v>
      </c>
      <c r="Q531" s="15">
        <f t="shared" si="74"/>
        <v>200</v>
      </c>
      <c r="R531" s="15">
        <f t="shared" si="75"/>
        <v>69.033299999999997</v>
      </c>
      <c r="S531" s="15">
        <f t="shared" si="76"/>
        <v>269.0333</v>
      </c>
      <c r="T531" s="15">
        <f t="shared" si="77"/>
        <v>269.0333</v>
      </c>
      <c r="U531" s="13" t="str">
        <f t="shared" si="78"/>
        <v>Thu</v>
      </c>
      <c r="V531" s="13" t="str">
        <f t="shared" si="79"/>
        <v>Mon</v>
      </c>
    </row>
    <row r="532" spans="1:22" x14ac:dyDescent="0.25">
      <c r="A532" t="s">
        <v>592</v>
      </c>
      <c r="B532" t="s">
        <v>56</v>
      </c>
      <c r="C532" t="s">
        <v>22</v>
      </c>
      <c r="D532" t="s">
        <v>27</v>
      </c>
      <c r="F532" s="10">
        <v>44301</v>
      </c>
      <c r="G532" s="10">
        <v>44364</v>
      </c>
      <c r="H532" s="5">
        <v>2</v>
      </c>
      <c r="I532" s="11"/>
      <c r="J532" s="11"/>
      <c r="K532" s="12">
        <v>0.25</v>
      </c>
      <c r="L532" s="12">
        <v>54</v>
      </c>
      <c r="M532" t="s">
        <v>36</v>
      </c>
      <c r="N532" s="14">
        <f t="shared" si="72"/>
        <v>63</v>
      </c>
      <c r="O532" s="13" cm="1">
        <f t="array" ref="O532">INDEX(TechRate,MATCH(H532,TechNum,0))</f>
        <v>140</v>
      </c>
      <c r="P532" s="15">
        <f t="shared" si="73"/>
        <v>35</v>
      </c>
      <c r="Q532" s="15">
        <f t="shared" si="74"/>
        <v>35</v>
      </c>
      <c r="R532" s="15">
        <f t="shared" si="75"/>
        <v>54</v>
      </c>
      <c r="S532" s="15">
        <f t="shared" si="76"/>
        <v>89</v>
      </c>
      <c r="T532" s="15">
        <f t="shared" si="77"/>
        <v>89</v>
      </c>
      <c r="U532" s="13" t="str">
        <f t="shared" si="78"/>
        <v>Thu</v>
      </c>
      <c r="V532" s="13" t="str">
        <f t="shared" si="79"/>
        <v>Thu</v>
      </c>
    </row>
    <row r="533" spans="1:22" x14ac:dyDescent="0.25">
      <c r="A533" t="s">
        <v>593</v>
      </c>
      <c r="B533" t="s">
        <v>54</v>
      </c>
      <c r="C533" t="s">
        <v>23</v>
      </c>
      <c r="D533" t="s">
        <v>26</v>
      </c>
      <c r="F533" s="10">
        <v>44303</v>
      </c>
      <c r="G533" s="10">
        <v>44324</v>
      </c>
      <c r="H533" s="5">
        <v>1</v>
      </c>
      <c r="I533" s="11"/>
      <c r="J533" s="11" t="s">
        <v>18</v>
      </c>
      <c r="K533" s="12">
        <v>0.25</v>
      </c>
      <c r="L533" s="12">
        <v>75.180800000000005</v>
      </c>
      <c r="M533" t="s">
        <v>33</v>
      </c>
      <c r="N533" s="14">
        <f t="shared" si="72"/>
        <v>21</v>
      </c>
      <c r="O533" s="13" cm="1">
        <f t="array" ref="O533">INDEX(TechRate,MATCH(H533,TechNum,0))</f>
        <v>80</v>
      </c>
      <c r="P533" s="15">
        <f t="shared" si="73"/>
        <v>20</v>
      </c>
      <c r="Q533" s="15">
        <f t="shared" si="74"/>
        <v>20</v>
      </c>
      <c r="R533" s="15">
        <f t="shared" si="75"/>
        <v>0</v>
      </c>
      <c r="S533" s="15">
        <f t="shared" si="76"/>
        <v>95.180800000000005</v>
      </c>
      <c r="T533" s="15">
        <f t="shared" si="77"/>
        <v>20</v>
      </c>
      <c r="U533" s="13" t="str">
        <f t="shared" si="78"/>
        <v>Sat</v>
      </c>
      <c r="V533" s="13" t="str">
        <f t="shared" si="79"/>
        <v>Sat</v>
      </c>
    </row>
    <row r="534" spans="1:22" x14ac:dyDescent="0.25">
      <c r="A534" t="s">
        <v>594</v>
      </c>
      <c r="B534" t="s">
        <v>51</v>
      </c>
      <c r="C534" t="s">
        <v>22</v>
      </c>
      <c r="D534" t="s">
        <v>27</v>
      </c>
      <c r="E534" t="s">
        <v>18</v>
      </c>
      <c r="F534" s="10">
        <v>44303</v>
      </c>
      <c r="G534" s="10">
        <v>44326</v>
      </c>
      <c r="H534" s="5">
        <v>2</v>
      </c>
      <c r="I534" s="11"/>
      <c r="J534" s="11"/>
      <c r="K534" s="12">
        <v>0.75</v>
      </c>
      <c r="L534" s="12">
        <v>262.11</v>
      </c>
      <c r="M534" t="s">
        <v>32</v>
      </c>
      <c r="N534" s="14">
        <f t="shared" si="72"/>
        <v>23</v>
      </c>
      <c r="O534" s="13" cm="1">
        <f t="array" ref="O534">INDEX(TechRate,MATCH(H534,TechNum,0))</f>
        <v>140</v>
      </c>
      <c r="P534" s="15">
        <f t="shared" si="73"/>
        <v>105</v>
      </c>
      <c r="Q534" s="15">
        <f t="shared" si="74"/>
        <v>105</v>
      </c>
      <c r="R534" s="15">
        <f t="shared" si="75"/>
        <v>262.11</v>
      </c>
      <c r="S534" s="15">
        <f t="shared" si="76"/>
        <v>367.11</v>
      </c>
      <c r="T534" s="15">
        <f t="shared" si="77"/>
        <v>367.11</v>
      </c>
      <c r="U534" s="13" t="str">
        <f t="shared" si="78"/>
        <v>Sat</v>
      </c>
      <c r="V534" s="13" t="str">
        <f t="shared" si="79"/>
        <v>Mon</v>
      </c>
    </row>
    <row r="535" spans="1:22" x14ac:dyDescent="0.25">
      <c r="A535" t="s">
        <v>595</v>
      </c>
      <c r="B535" t="s">
        <v>56</v>
      </c>
      <c r="C535" t="s">
        <v>22</v>
      </c>
      <c r="D535" t="s">
        <v>26</v>
      </c>
      <c r="F535" s="10">
        <v>44305</v>
      </c>
      <c r="G535" s="10">
        <v>44317</v>
      </c>
      <c r="H535" s="5">
        <v>1</v>
      </c>
      <c r="I535" s="11"/>
      <c r="J535" s="11"/>
      <c r="K535" s="12">
        <v>0.25</v>
      </c>
      <c r="L535" s="12">
        <v>61.259</v>
      </c>
      <c r="M535" t="s">
        <v>33</v>
      </c>
      <c r="N535" s="14">
        <f t="shared" si="72"/>
        <v>12</v>
      </c>
      <c r="O535" s="13" cm="1">
        <f t="array" ref="O535">INDEX(TechRate,MATCH(H535,TechNum,0))</f>
        <v>80</v>
      </c>
      <c r="P535" s="15">
        <f t="shared" si="73"/>
        <v>20</v>
      </c>
      <c r="Q535" s="15">
        <f t="shared" si="74"/>
        <v>20</v>
      </c>
      <c r="R535" s="15">
        <f t="shared" si="75"/>
        <v>61.259</v>
      </c>
      <c r="S535" s="15">
        <f t="shared" si="76"/>
        <v>81.259</v>
      </c>
      <c r="T535" s="15">
        <f t="shared" si="77"/>
        <v>81.259</v>
      </c>
      <c r="U535" s="13" t="str">
        <f t="shared" si="78"/>
        <v>Mon</v>
      </c>
      <c r="V535" s="13" t="str">
        <f t="shared" si="79"/>
        <v>Sat</v>
      </c>
    </row>
    <row r="536" spans="1:22" x14ac:dyDescent="0.25">
      <c r="A536" t="s">
        <v>596</v>
      </c>
      <c r="B536" t="s">
        <v>54</v>
      </c>
      <c r="C536" t="s">
        <v>59</v>
      </c>
      <c r="D536" t="s">
        <v>17</v>
      </c>
      <c r="F536" s="10">
        <v>44305</v>
      </c>
      <c r="G536" s="10">
        <v>44317</v>
      </c>
      <c r="H536" s="5">
        <v>1</v>
      </c>
      <c r="I536" s="11"/>
      <c r="J536" s="11" t="s">
        <v>18</v>
      </c>
      <c r="K536" s="12">
        <v>1</v>
      </c>
      <c r="L536" s="12">
        <v>197.5849</v>
      </c>
      <c r="M536" t="s">
        <v>33</v>
      </c>
      <c r="N536" s="14">
        <f t="shared" si="72"/>
        <v>12</v>
      </c>
      <c r="O536" s="13" cm="1">
        <f t="array" ref="O536">INDEX(TechRate,MATCH(H536,TechNum,0))</f>
        <v>80</v>
      </c>
      <c r="P536" s="15">
        <f t="shared" si="73"/>
        <v>80</v>
      </c>
      <c r="Q536" s="15">
        <f t="shared" si="74"/>
        <v>80</v>
      </c>
      <c r="R536" s="15">
        <f t="shared" si="75"/>
        <v>0</v>
      </c>
      <c r="S536" s="15">
        <f t="shared" si="76"/>
        <v>277.5849</v>
      </c>
      <c r="T536" s="15">
        <f t="shared" si="77"/>
        <v>80</v>
      </c>
      <c r="U536" s="13" t="str">
        <f t="shared" si="78"/>
        <v>Mon</v>
      </c>
      <c r="V536" s="13" t="str">
        <f t="shared" si="79"/>
        <v>Sat</v>
      </c>
    </row>
    <row r="537" spans="1:22" x14ac:dyDescent="0.25">
      <c r="A537" t="s">
        <v>597</v>
      </c>
      <c r="B537" t="s">
        <v>51</v>
      </c>
      <c r="C537" t="s">
        <v>22</v>
      </c>
      <c r="D537" t="s">
        <v>26</v>
      </c>
      <c r="F537" s="10">
        <v>44305</v>
      </c>
      <c r="G537" s="10">
        <v>44313</v>
      </c>
      <c r="H537" s="5">
        <v>2</v>
      </c>
      <c r="I537" s="11"/>
      <c r="J537" s="11"/>
      <c r="K537" s="12">
        <v>0.25</v>
      </c>
      <c r="L537" s="12">
        <v>158.9538</v>
      </c>
      <c r="M537" t="s">
        <v>32</v>
      </c>
      <c r="N537" s="14">
        <f t="shared" si="72"/>
        <v>8</v>
      </c>
      <c r="O537" s="13" cm="1">
        <f t="array" ref="O537">INDEX(TechRate,MATCH(H537,TechNum,0))</f>
        <v>140</v>
      </c>
      <c r="P537" s="15">
        <f t="shared" si="73"/>
        <v>35</v>
      </c>
      <c r="Q537" s="15">
        <f t="shared" si="74"/>
        <v>35</v>
      </c>
      <c r="R537" s="15">
        <f t="shared" si="75"/>
        <v>158.9538</v>
      </c>
      <c r="S537" s="15">
        <f t="shared" si="76"/>
        <v>193.9538</v>
      </c>
      <c r="T537" s="15">
        <f t="shared" si="77"/>
        <v>193.9538</v>
      </c>
      <c r="U537" s="13" t="str">
        <f t="shared" si="78"/>
        <v>Mon</v>
      </c>
      <c r="V537" s="13" t="str">
        <f t="shared" si="79"/>
        <v>Tue</v>
      </c>
    </row>
    <row r="538" spans="1:22" x14ac:dyDescent="0.25">
      <c r="A538" t="s">
        <v>598</v>
      </c>
      <c r="B538" t="s">
        <v>52</v>
      </c>
      <c r="C538" t="s">
        <v>58</v>
      </c>
      <c r="D538" t="s">
        <v>28</v>
      </c>
      <c r="F538" s="10">
        <v>44305</v>
      </c>
      <c r="G538" s="10">
        <v>44314</v>
      </c>
      <c r="H538" s="5">
        <v>1</v>
      </c>
      <c r="I538" s="11"/>
      <c r="J538" s="11"/>
      <c r="K538" s="12">
        <v>0.75</v>
      </c>
      <c r="L538" s="12">
        <v>15.430999999999999</v>
      </c>
      <c r="M538" t="s">
        <v>32</v>
      </c>
      <c r="N538" s="14">
        <f t="shared" si="72"/>
        <v>9</v>
      </c>
      <c r="O538" s="13" cm="1">
        <f t="array" ref="O538">INDEX(TechRate,MATCH(H538,TechNum,0))</f>
        <v>80</v>
      </c>
      <c r="P538" s="15">
        <f t="shared" si="73"/>
        <v>60</v>
      </c>
      <c r="Q538" s="15">
        <f t="shared" si="74"/>
        <v>60</v>
      </c>
      <c r="R538" s="15">
        <f t="shared" si="75"/>
        <v>15.430999999999999</v>
      </c>
      <c r="S538" s="15">
        <f t="shared" si="76"/>
        <v>75.430999999999997</v>
      </c>
      <c r="T538" s="15">
        <f t="shared" si="77"/>
        <v>75.430999999999997</v>
      </c>
      <c r="U538" s="13" t="str">
        <f t="shared" si="78"/>
        <v>Mon</v>
      </c>
      <c r="V538" s="13" t="str">
        <f t="shared" si="79"/>
        <v>Wed</v>
      </c>
    </row>
    <row r="539" spans="1:22" x14ac:dyDescent="0.25">
      <c r="A539" t="s">
        <v>599</v>
      </c>
      <c r="B539" t="s">
        <v>49</v>
      </c>
      <c r="C539" t="s">
        <v>59</v>
      </c>
      <c r="D539" t="s">
        <v>26</v>
      </c>
      <c r="E539" t="s">
        <v>18</v>
      </c>
      <c r="F539" s="10">
        <v>44305</v>
      </c>
      <c r="G539" s="10">
        <v>44322</v>
      </c>
      <c r="H539" s="5">
        <v>1</v>
      </c>
      <c r="I539" s="11"/>
      <c r="J539" s="11"/>
      <c r="K539" s="12">
        <v>0.25</v>
      </c>
      <c r="L539" s="12">
        <v>72.350099999999998</v>
      </c>
      <c r="M539" t="s">
        <v>33</v>
      </c>
      <c r="N539" s="14">
        <f t="shared" si="72"/>
        <v>17</v>
      </c>
      <c r="O539" s="13" cm="1">
        <f t="array" ref="O539">INDEX(TechRate,MATCH(H539,TechNum,0))</f>
        <v>80</v>
      </c>
      <c r="P539" s="15">
        <f t="shared" si="73"/>
        <v>20</v>
      </c>
      <c r="Q539" s="15">
        <f t="shared" si="74"/>
        <v>20</v>
      </c>
      <c r="R539" s="15">
        <f t="shared" si="75"/>
        <v>72.350099999999998</v>
      </c>
      <c r="S539" s="15">
        <f t="shared" si="76"/>
        <v>92.350099999999998</v>
      </c>
      <c r="T539" s="15">
        <f t="shared" si="77"/>
        <v>92.350099999999998</v>
      </c>
      <c r="U539" s="13" t="str">
        <f t="shared" si="78"/>
        <v>Mon</v>
      </c>
      <c r="V539" s="13" t="str">
        <f t="shared" si="79"/>
        <v>Thu</v>
      </c>
    </row>
    <row r="540" spans="1:22" x14ac:dyDescent="0.25">
      <c r="A540" t="s">
        <v>600</v>
      </c>
      <c r="B540" t="s">
        <v>50</v>
      </c>
      <c r="C540" t="s">
        <v>23</v>
      </c>
      <c r="D540" t="s">
        <v>28</v>
      </c>
      <c r="F540" s="10">
        <v>44305</v>
      </c>
      <c r="G540" s="10">
        <v>44328</v>
      </c>
      <c r="H540" s="5">
        <v>1</v>
      </c>
      <c r="I540" s="11"/>
      <c r="J540" s="11"/>
      <c r="K540" s="12">
        <v>0.5</v>
      </c>
      <c r="L540" s="12">
        <v>7.3079999999999998</v>
      </c>
      <c r="M540" t="s">
        <v>33</v>
      </c>
      <c r="N540" s="14">
        <f t="shared" si="72"/>
        <v>23</v>
      </c>
      <c r="O540" s="13" cm="1">
        <f t="array" ref="O540">INDEX(TechRate,MATCH(H540,TechNum,0))</f>
        <v>80</v>
      </c>
      <c r="P540" s="15">
        <f t="shared" si="73"/>
        <v>40</v>
      </c>
      <c r="Q540" s="15">
        <f t="shared" si="74"/>
        <v>40</v>
      </c>
      <c r="R540" s="15">
        <f t="shared" si="75"/>
        <v>7.3079999999999998</v>
      </c>
      <c r="S540" s="15">
        <f t="shared" si="76"/>
        <v>47.308</v>
      </c>
      <c r="T540" s="15">
        <f t="shared" si="77"/>
        <v>47.308</v>
      </c>
      <c r="U540" s="13" t="str">
        <f t="shared" si="78"/>
        <v>Mon</v>
      </c>
      <c r="V540" s="13" t="str">
        <f t="shared" si="79"/>
        <v>Wed</v>
      </c>
    </row>
    <row r="541" spans="1:22" x14ac:dyDescent="0.25">
      <c r="A541" t="s">
        <v>601</v>
      </c>
      <c r="B541" t="s">
        <v>49</v>
      </c>
      <c r="C541" t="s">
        <v>23</v>
      </c>
      <c r="D541" t="s">
        <v>26</v>
      </c>
      <c r="F541" s="10">
        <v>44305</v>
      </c>
      <c r="G541" s="10">
        <v>44337</v>
      </c>
      <c r="H541" s="5">
        <v>1</v>
      </c>
      <c r="I541" s="11"/>
      <c r="J541" s="11"/>
      <c r="K541" s="12">
        <v>0.25</v>
      </c>
      <c r="L541" s="12">
        <v>120</v>
      </c>
      <c r="M541" t="s">
        <v>33</v>
      </c>
      <c r="N541" s="14">
        <f t="shared" si="72"/>
        <v>32</v>
      </c>
      <c r="O541" s="13" cm="1">
        <f t="array" ref="O541">INDEX(TechRate,MATCH(H541,TechNum,0))</f>
        <v>80</v>
      </c>
      <c r="P541" s="15">
        <f t="shared" si="73"/>
        <v>20</v>
      </c>
      <c r="Q541" s="15">
        <f t="shared" si="74"/>
        <v>20</v>
      </c>
      <c r="R541" s="15">
        <f t="shared" si="75"/>
        <v>120</v>
      </c>
      <c r="S541" s="15">
        <f t="shared" si="76"/>
        <v>140</v>
      </c>
      <c r="T541" s="15">
        <f t="shared" si="77"/>
        <v>140</v>
      </c>
      <c r="U541" s="13" t="str">
        <f t="shared" si="78"/>
        <v>Mon</v>
      </c>
      <c r="V541" s="13" t="str">
        <f t="shared" si="79"/>
        <v>Fri</v>
      </c>
    </row>
    <row r="542" spans="1:22" x14ac:dyDescent="0.25">
      <c r="A542" t="s">
        <v>602</v>
      </c>
      <c r="B542" t="s">
        <v>54</v>
      </c>
      <c r="C542" t="s">
        <v>24</v>
      </c>
      <c r="D542" t="s">
        <v>27</v>
      </c>
      <c r="F542" s="10">
        <v>44305</v>
      </c>
      <c r="G542" s="10">
        <v>44333</v>
      </c>
      <c r="H542" s="5">
        <v>2</v>
      </c>
      <c r="I542" s="11"/>
      <c r="J542" s="11"/>
      <c r="K542" s="12">
        <v>0.5</v>
      </c>
      <c r="L542" s="12">
        <v>173.29900000000001</v>
      </c>
      <c r="M542" t="s">
        <v>33</v>
      </c>
      <c r="N542" s="14">
        <f t="shared" si="72"/>
        <v>28</v>
      </c>
      <c r="O542" s="13" cm="1">
        <f t="array" ref="O542">INDEX(TechRate,MATCH(H542,TechNum,0))</f>
        <v>140</v>
      </c>
      <c r="P542" s="15">
        <f t="shared" si="73"/>
        <v>70</v>
      </c>
      <c r="Q542" s="15">
        <f t="shared" si="74"/>
        <v>70</v>
      </c>
      <c r="R542" s="15">
        <f t="shared" si="75"/>
        <v>173.29900000000001</v>
      </c>
      <c r="S542" s="15">
        <f t="shared" si="76"/>
        <v>243.29900000000001</v>
      </c>
      <c r="T542" s="15">
        <f t="shared" si="77"/>
        <v>243.29900000000001</v>
      </c>
      <c r="U542" s="13" t="str">
        <f t="shared" si="78"/>
        <v>Mon</v>
      </c>
      <c r="V542" s="13" t="str">
        <f t="shared" si="79"/>
        <v>Mon</v>
      </c>
    </row>
    <row r="543" spans="1:22" x14ac:dyDescent="0.25">
      <c r="A543" t="s">
        <v>603</v>
      </c>
      <c r="B543" t="s">
        <v>51</v>
      </c>
      <c r="C543" t="s">
        <v>22</v>
      </c>
      <c r="D543" t="s">
        <v>27</v>
      </c>
      <c r="F543" s="10">
        <v>44305</v>
      </c>
      <c r="G543" s="10">
        <v>44341</v>
      </c>
      <c r="H543" s="5">
        <v>1</v>
      </c>
      <c r="I543" s="11"/>
      <c r="J543" s="11"/>
      <c r="K543" s="12">
        <v>0.25</v>
      </c>
      <c r="L543" s="12">
        <v>24.63</v>
      </c>
      <c r="M543" t="s">
        <v>33</v>
      </c>
      <c r="N543" s="14">
        <f t="shared" si="72"/>
        <v>36</v>
      </c>
      <c r="O543" s="13" cm="1">
        <f t="array" ref="O543">INDEX(TechRate,MATCH(H543,TechNum,0))</f>
        <v>80</v>
      </c>
      <c r="P543" s="15">
        <f t="shared" si="73"/>
        <v>20</v>
      </c>
      <c r="Q543" s="15">
        <f t="shared" si="74"/>
        <v>20</v>
      </c>
      <c r="R543" s="15">
        <f t="shared" si="75"/>
        <v>24.63</v>
      </c>
      <c r="S543" s="15">
        <f t="shared" si="76"/>
        <v>44.629999999999995</v>
      </c>
      <c r="T543" s="15">
        <f t="shared" si="77"/>
        <v>44.629999999999995</v>
      </c>
      <c r="U543" s="13" t="str">
        <f t="shared" si="78"/>
        <v>Mon</v>
      </c>
      <c r="V543" s="13" t="str">
        <f t="shared" si="79"/>
        <v>Tue</v>
      </c>
    </row>
    <row r="544" spans="1:22" x14ac:dyDescent="0.25">
      <c r="A544" t="s">
        <v>604</v>
      </c>
      <c r="B544" t="s">
        <v>57</v>
      </c>
      <c r="C544" t="s">
        <v>22</v>
      </c>
      <c r="D544" t="s">
        <v>16</v>
      </c>
      <c r="E544" t="s">
        <v>18</v>
      </c>
      <c r="F544" s="10">
        <v>44305</v>
      </c>
      <c r="G544" s="10">
        <v>44354</v>
      </c>
      <c r="H544" s="5">
        <v>2</v>
      </c>
      <c r="I544" s="11"/>
      <c r="J544" s="11" t="s">
        <v>18</v>
      </c>
      <c r="K544" s="12">
        <v>7.5</v>
      </c>
      <c r="L544" s="12">
        <v>1514.7836</v>
      </c>
      <c r="M544" t="s">
        <v>33</v>
      </c>
      <c r="N544" s="14">
        <f t="shared" si="72"/>
        <v>49</v>
      </c>
      <c r="O544" s="13" cm="1">
        <f t="array" ref="O544">INDEX(TechRate,MATCH(H544,TechNum,0))</f>
        <v>140</v>
      </c>
      <c r="P544" s="15">
        <f t="shared" si="73"/>
        <v>1050</v>
      </c>
      <c r="Q544" s="15">
        <f t="shared" si="74"/>
        <v>1050</v>
      </c>
      <c r="R544" s="15">
        <f t="shared" si="75"/>
        <v>0</v>
      </c>
      <c r="S544" s="15">
        <f t="shared" si="76"/>
        <v>2564.7835999999998</v>
      </c>
      <c r="T544" s="15">
        <f t="shared" si="77"/>
        <v>1050</v>
      </c>
      <c r="U544" s="13" t="str">
        <f t="shared" si="78"/>
        <v>Mon</v>
      </c>
      <c r="V544" s="13" t="str">
        <f t="shared" si="79"/>
        <v>Mon</v>
      </c>
    </row>
    <row r="545" spans="1:22" x14ac:dyDescent="0.25">
      <c r="A545" t="s">
        <v>605</v>
      </c>
      <c r="B545" t="s">
        <v>51</v>
      </c>
      <c r="C545" t="s">
        <v>22</v>
      </c>
      <c r="D545" t="s">
        <v>28</v>
      </c>
      <c r="F545" s="10">
        <v>44305</v>
      </c>
      <c r="G545" s="10">
        <v>44377</v>
      </c>
      <c r="H545" s="5">
        <v>2</v>
      </c>
      <c r="I545" s="11"/>
      <c r="J545" s="11"/>
      <c r="K545" s="12">
        <v>0.75</v>
      </c>
      <c r="L545" s="12">
        <v>106.65</v>
      </c>
      <c r="M545" t="s">
        <v>33</v>
      </c>
      <c r="N545" s="14">
        <f t="shared" si="72"/>
        <v>72</v>
      </c>
      <c r="O545" s="13" cm="1">
        <f t="array" ref="O545">INDEX(TechRate,MATCH(H545,TechNum,0))</f>
        <v>140</v>
      </c>
      <c r="P545" s="15">
        <f t="shared" si="73"/>
        <v>105</v>
      </c>
      <c r="Q545" s="15">
        <f t="shared" si="74"/>
        <v>105</v>
      </c>
      <c r="R545" s="15">
        <f t="shared" si="75"/>
        <v>106.65</v>
      </c>
      <c r="S545" s="15">
        <f t="shared" si="76"/>
        <v>211.65</v>
      </c>
      <c r="T545" s="15">
        <f t="shared" si="77"/>
        <v>211.65</v>
      </c>
      <c r="U545" s="13" t="str">
        <f t="shared" si="78"/>
        <v>Mon</v>
      </c>
      <c r="V545" s="13" t="str">
        <f t="shared" si="79"/>
        <v>Wed</v>
      </c>
    </row>
    <row r="546" spans="1:22" x14ac:dyDescent="0.25">
      <c r="A546" t="s">
        <v>606</v>
      </c>
      <c r="B546" t="s">
        <v>54</v>
      </c>
      <c r="C546" t="s">
        <v>59</v>
      </c>
      <c r="D546" t="s">
        <v>17</v>
      </c>
      <c r="F546" s="10">
        <v>44305</v>
      </c>
      <c r="G546" s="10"/>
      <c r="H546" s="5">
        <v>2</v>
      </c>
      <c r="I546" s="11"/>
      <c r="J546" s="11"/>
      <c r="K546" s="12"/>
      <c r="L546" s="12">
        <v>427.83109999999999</v>
      </c>
      <c r="M546" t="s">
        <v>33</v>
      </c>
      <c r="N546" s="14" t="str">
        <f t="shared" si="72"/>
        <v/>
      </c>
      <c r="O546" s="13" cm="1">
        <f t="array" ref="O546">INDEX(TechRate,MATCH(H546,TechNum,0))</f>
        <v>140</v>
      </c>
      <c r="P546" s="15">
        <f t="shared" si="73"/>
        <v>0</v>
      </c>
      <c r="Q546" s="15">
        <f t="shared" si="74"/>
        <v>0</v>
      </c>
      <c r="R546" s="15">
        <f t="shared" si="75"/>
        <v>427.83109999999999</v>
      </c>
      <c r="S546" s="15">
        <f t="shared" si="76"/>
        <v>427.83109999999999</v>
      </c>
      <c r="T546" s="15">
        <f t="shared" si="77"/>
        <v>427.83109999999999</v>
      </c>
      <c r="U546" s="13" t="str">
        <f t="shared" si="78"/>
        <v>Mon</v>
      </c>
      <c r="V546" s="13" t="str">
        <f t="shared" si="79"/>
        <v>Sat</v>
      </c>
    </row>
    <row r="547" spans="1:22" x14ac:dyDescent="0.25">
      <c r="A547" t="s">
        <v>607</v>
      </c>
      <c r="B547" t="s">
        <v>50</v>
      </c>
      <c r="C547" t="s">
        <v>23</v>
      </c>
      <c r="D547" t="s">
        <v>27</v>
      </c>
      <c r="F547" s="10">
        <v>44306</v>
      </c>
      <c r="G547" s="10">
        <v>44327</v>
      </c>
      <c r="H547" s="5">
        <v>1</v>
      </c>
      <c r="I547" s="11"/>
      <c r="J547" s="11"/>
      <c r="K547" s="12">
        <v>0.25</v>
      </c>
      <c r="L547" s="12">
        <v>84.700599999999994</v>
      </c>
      <c r="M547" t="s">
        <v>33</v>
      </c>
      <c r="N547" s="14">
        <f t="shared" si="72"/>
        <v>21</v>
      </c>
      <c r="O547" s="13" cm="1">
        <f t="array" ref="O547">INDEX(TechRate,MATCH(H547,TechNum,0))</f>
        <v>80</v>
      </c>
      <c r="P547" s="15">
        <f t="shared" si="73"/>
        <v>20</v>
      </c>
      <c r="Q547" s="15">
        <f t="shared" si="74"/>
        <v>20</v>
      </c>
      <c r="R547" s="15">
        <f t="shared" si="75"/>
        <v>84.700599999999994</v>
      </c>
      <c r="S547" s="15">
        <f t="shared" si="76"/>
        <v>104.70059999999999</v>
      </c>
      <c r="T547" s="15">
        <f t="shared" si="77"/>
        <v>104.70059999999999</v>
      </c>
      <c r="U547" s="13" t="str">
        <f t="shared" si="78"/>
        <v>Tue</v>
      </c>
      <c r="V547" s="13" t="str">
        <f t="shared" si="79"/>
        <v>Tue</v>
      </c>
    </row>
    <row r="548" spans="1:22" x14ac:dyDescent="0.25">
      <c r="A548" t="s">
        <v>608</v>
      </c>
      <c r="B548" t="s">
        <v>54</v>
      </c>
      <c r="C548" t="s">
        <v>24</v>
      </c>
      <c r="D548" t="s">
        <v>27</v>
      </c>
      <c r="F548" s="10">
        <v>44306</v>
      </c>
      <c r="G548" s="10">
        <v>44326</v>
      </c>
      <c r="H548" s="5">
        <v>1</v>
      </c>
      <c r="I548" s="11"/>
      <c r="J548" s="11"/>
      <c r="K548" s="12">
        <v>0.25</v>
      </c>
      <c r="L548" s="12">
        <v>106.5408</v>
      </c>
      <c r="M548" t="s">
        <v>33</v>
      </c>
      <c r="N548" s="14">
        <f t="shared" si="72"/>
        <v>20</v>
      </c>
      <c r="O548" s="13" cm="1">
        <f t="array" ref="O548">INDEX(TechRate,MATCH(H548,TechNum,0))</f>
        <v>80</v>
      </c>
      <c r="P548" s="15">
        <f t="shared" si="73"/>
        <v>20</v>
      </c>
      <c r="Q548" s="15">
        <f t="shared" si="74"/>
        <v>20</v>
      </c>
      <c r="R548" s="15">
        <f t="shared" si="75"/>
        <v>106.5408</v>
      </c>
      <c r="S548" s="15">
        <f t="shared" si="76"/>
        <v>126.5408</v>
      </c>
      <c r="T548" s="15">
        <f t="shared" si="77"/>
        <v>126.5408</v>
      </c>
      <c r="U548" s="13" t="str">
        <f t="shared" si="78"/>
        <v>Tue</v>
      </c>
      <c r="V548" s="13" t="str">
        <f t="shared" si="79"/>
        <v>Mon</v>
      </c>
    </row>
    <row r="549" spans="1:22" x14ac:dyDescent="0.25">
      <c r="A549" t="s">
        <v>609</v>
      </c>
      <c r="B549" t="s">
        <v>49</v>
      </c>
      <c r="C549" t="s">
        <v>23</v>
      </c>
      <c r="D549" t="s">
        <v>26</v>
      </c>
      <c r="F549" s="10">
        <v>44306</v>
      </c>
      <c r="G549" s="10">
        <v>44329</v>
      </c>
      <c r="H549" s="5">
        <v>1</v>
      </c>
      <c r="I549" s="11"/>
      <c r="J549" s="11"/>
      <c r="K549" s="12">
        <v>0.25</v>
      </c>
      <c r="L549" s="12">
        <v>108.69070000000001</v>
      </c>
      <c r="M549" t="s">
        <v>33</v>
      </c>
      <c r="N549" s="14">
        <f t="shared" si="72"/>
        <v>23</v>
      </c>
      <c r="O549" s="13" cm="1">
        <f t="array" ref="O549">INDEX(TechRate,MATCH(H549,TechNum,0))</f>
        <v>80</v>
      </c>
      <c r="P549" s="15">
        <f t="shared" si="73"/>
        <v>20</v>
      </c>
      <c r="Q549" s="15">
        <f t="shared" si="74"/>
        <v>20</v>
      </c>
      <c r="R549" s="15">
        <f t="shared" si="75"/>
        <v>108.69070000000001</v>
      </c>
      <c r="S549" s="15">
        <f t="shared" si="76"/>
        <v>128.69069999999999</v>
      </c>
      <c r="T549" s="15">
        <f t="shared" si="77"/>
        <v>128.69069999999999</v>
      </c>
      <c r="U549" s="13" t="str">
        <f t="shared" si="78"/>
        <v>Tue</v>
      </c>
      <c r="V549" s="13" t="str">
        <f t="shared" si="79"/>
        <v>Thu</v>
      </c>
    </row>
    <row r="550" spans="1:22" x14ac:dyDescent="0.25">
      <c r="A550" t="s">
        <v>610</v>
      </c>
      <c r="B550" t="s">
        <v>49</v>
      </c>
      <c r="C550" t="s">
        <v>23</v>
      </c>
      <c r="D550" t="s">
        <v>28</v>
      </c>
      <c r="F550" s="10">
        <v>44306</v>
      </c>
      <c r="G550" s="10">
        <v>44338</v>
      </c>
      <c r="H550" s="5">
        <v>1</v>
      </c>
      <c r="I550" s="11"/>
      <c r="J550" s="11"/>
      <c r="K550" s="12">
        <v>1.25</v>
      </c>
      <c r="L550" s="12">
        <v>405.55250000000001</v>
      </c>
      <c r="M550" t="s">
        <v>33</v>
      </c>
      <c r="N550" s="14">
        <f t="shared" si="72"/>
        <v>32</v>
      </c>
      <c r="O550" s="13" cm="1">
        <f t="array" ref="O550">INDEX(TechRate,MATCH(H550,TechNum,0))</f>
        <v>80</v>
      </c>
      <c r="P550" s="15">
        <f t="shared" si="73"/>
        <v>100</v>
      </c>
      <c r="Q550" s="15">
        <f t="shared" si="74"/>
        <v>100</v>
      </c>
      <c r="R550" s="15">
        <f t="shared" si="75"/>
        <v>405.55250000000001</v>
      </c>
      <c r="S550" s="15">
        <f t="shared" si="76"/>
        <v>505.55250000000001</v>
      </c>
      <c r="T550" s="15">
        <f t="shared" si="77"/>
        <v>505.55250000000001</v>
      </c>
      <c r="U550" s="13" t="str">
        <f t="shared" si="78"/>
        <v>Tue</v>
      </c>
      <c r="V550" s="13" t="str">
        <f t="shared" si="79"/>
        <v>Sat</v>
      </c>
    </row>
    <row r="551" spans="1:22" x14ac:dyDescent="0.25">
      <c r="A551" t="s">
        <v>611</v>
      </c>
      <c r="B551" t="s">
        <v>51</v>
      </c>
      <c r="C551" t="s">
        <v>22</v>
      </c>
      <c r="D551" t="s">
        <v>26</v>
      </c>
      <c r="F551" s="10">
        <v>44306</v>
      </c>
      <c r="G551" s="10">
        <v>44342</v>
      </c>
      <c r="H551" s="5">
        <v>2</v>
      </c>
      <c r="I551" s="11"/>
      <c r="J551" s="11"/>
      <c r="K551" s="12">
        <v>0.25</v>
      </c>
      <c r="L551" s="12">
        <v>240</v>
      </c>
      <c r="M551" t="s">
        <v>32</v>
      </c>
      <c r="N551" s="14">
        <f t="shared" si="72"/>
        <v>36</v>
      </c>
      <c r="O551" s="13" cm="1">
        <f t="array" ref="O551">INDEX(TechRate,MATCH(H551,TechNum,0))</f>
        <v>140</v>
      </c>
      <c r="P551" s="15">
        <f t="shared" si="73"/>
        <v>35</v>
      </c>
      <c r="Q551" s="15">
        <f t="shared" si="74"/>
        <v>35</v>
      </c>
      <c r="R551" s="15">
        <f t="shared" si="75"/>
        <v>240</v>
      </c>
      <c r="S551" s="15">
        <f t="shared" si="76"/>
        <v>275</v>
      </c>
      <c r="T551" s="15">
        <f t="shared" si="77"/>
        <v>275</v>
      </c>
      <c r="U551" s="13" t="str">
        <f t="shared" si="78"/>
        <v>Tue</v>
      </c>
      <c r="V551" s="13" t="str">
        <f t="shared" si="79"/>
        <v>Wed</v>
      </c>
    </row>
    <row r="552" spans="1:22" x14ac:dyDescent="0.25">
      <c r="A552" t="s">
        <v>612</v>
      </c>
      <c r="B552" t="s">
        <v>50</v>
      </c>
      <c r="C552" t="s">
        <v>24</v>
      </c>
      <c r="D552" t="s">
        <v>27</v>
      </c>
      <c r="F552" s="10">
        <v>44306</v>
      </c>
      <c r="G552" s="10">
        <v>44347</v>
      </c>
      <c r="H552" s="5">
        <v>2</v>
      </c>
      <c r="I552" s="11"/>
      <c r="J552" s="11"/>
      <c r="K552" s="12">
        <v>1</v>
      </c>
      <c r="L552" s="12">
        <v>641.77440000000001</v>
      </c>
      <c r="M552" t="s">
        <v>33</v>
      </c>
      <c r="N552" s="14">
        <f t="shared" si="72"/>
        <v>41</v>
      </c>
      <c r="O552" s="13" cm="1">
        <f t="array" ref="O552">INDEX(TechRate,MATCH(H552,TechNum,0))</f>
        <v>140</v>
      </c>
      <c r="P552" s="15">
        <f t="shared" si="73"/>
        <v>140</v>
      </c>
      <c r="Q552" s="15">
        <f t="shared" si="74"/>
        <v>140</v>
      </c>
      <c r="R552" s="15">
        <f t="shared" si="75"/>
        <v>641.77440000000001</v>
      </c>
      <c r="S552" s="15">
        <f t="shared" si="76"/>
        <v>781.77440000000001</v>
      </c>
      <c r="T552" s="15">
        <f t="shared" si="77"/>
        <v>781.77440000000001</v>
      </c>
      <c r="U552" s="13" t="str">
        <f t="shared" si="78"/>
        <v>Tue</v>
      </c>
      <c r="V552" s="13" t="str">
        <f t="shared" si="79"/>
        <v>Mon</v>
      </c>
    </row>
    <row r="553" spans="1:22" x14ac:dyDescent="0.25">
      <c r="A553" t="s">
        <v>613</v>
      </c>
      <c r="B553" t="s">
        <v>54</v>
      </c>
      <c r="C553" t="s">
        <v>59</v>
      </c>
      <c r="D553" t="s">
        <v>28</v>
      </c>
      <c r="F553" s="10">
        <v>44306</v>
      </c>
      <c r="G553" s="10">
        <v>44376</v>
      </c>
      <c r="H553" s="5">
        <v>1</v>
      </c>
      <c r="I553" s="11"/>
      <c r="J553" s="11"/>
      <c r="K553" s="12">
        <v>1</v>
      </c>
      <c r="L553" s="12">
        <v>89.452399999999997</v>
      </c>
      <c r="M553" t="s">
        <v>33</v>
      </c>
      <c r="N553" s="14">
        <f t="shared" si="72"/>
        <v>70</v>
      </c>
      <c r="O553" s="13" cm="1">
        <f t="array" ref="O553">INDEX(TechRate,MATCH(H553,TechNum,0))</f>
        <v>80</v>
      </c>
      <c r="P553" s="15">
        <f t="shared" si="73"/>
        <v>80</v>
      </c>
      <c r="Q553" s="15">
        <f t="shared" si="74"/>
        <v>80</v>
      </c>
      <c r="R553" s="15">
        <f t="shared" si="75"/>
        <v>89.452399999999997</v>
      </c>
      <c r="S553" s="15">
        <f t="shared" si="76"/>
        <v>169.45240000000001</v>
      </c>
      <c r="T553" s="15">
        <f t="shared" si="77"/>
        <v>169.45240000000001</v>
      </c>
      <c r="U553" s="13" t="str">
        <f t="shared" si="78"/>
        <v>Tue</v>
      </c>
      <c r="V553" s="13" t="str">
        <f t="shared" si="79"/>
        <v>Tue</v>
      </c>
    </row>
    <row r="554" spans="1:22" x14ac:dyDescent="0.25">
      <c r="A554" t="s">
        <v>614</v>
      </c>
      <c r="B554" t="s">
        <v>55</v>
      </c>
      <c r="C554" t="s">
        <v>22</v>
      </c>
      <c r="D554" t="s">
        <v>26</v>
      </c>
      <c r="F554" s="10">
        <v>44306</v>
      </c>
      <c r="G554" s="10">
        <v>44382</v>
      </c>
      <c r="H554" s="5">
        <v>1</v>
      </c>
      <c r="I554" s="11"/>
      <c r="J554" s="11"/>
      <c r="K554" s="12">
        <v>0.25</v>
      </c>
      <c r="L554" s="12">
        <v>2</v>
      </c>
      <c r="M554" t="s">
        <v>33</v>
      </c>
      <c r="N554" s="14">
        <f t="shared" si="72"/>
        <v>76</v>
      </c>
      <c r="O554" s="13" cm="1">
        <f t="array" ref="O554">INDEX(TechRate,MATCH(H554,TechNum,0))</f>
        <v>80</v>
      </c>
      <c r="P554" s="15">
        <f t="shared" si="73"/>
        <v>20</v>
      </c>
      <c r="Q554" s="15">
        <f t="shared" si="74"/>
        <v>20</v>
      </c>
      <c r="R554" s="15">
        <f t="shared" si="75"/>
        <v>2</v>
      </c>
      <c r="S554" s="15">
        <f t="shared" si="76"/>
        <v>22</v>
      </c>
      <c r="T554" s="15">
        <f t="shared" si="77"/>
        <v>22</v>
      </c>
      <c r="U554" s="13" t="str">
        <f t="shared" si="78"/>
        <v>Tue</v>
      </c>
      <c r="V554" s="13" t="str">
        <f t="shared" si="79"/>
        <v>Mon</v>
      </c>
    </row>
    <row r="555" spans="1:22" x14ac:dyDescent="0.25">
      <c r="A555" t="s">
        <v>615</v>
      </c>
      <c r="B555" t="s">
        <v>52</v>
      </c>
      <c r="C555" t="s">
        <v>59</v>
      </c>
      <c r="D555" t="s">
        <v>27</v>
      </c>
      <c r="F555" s="10">
        <v>44307</v>
      </c>
      <c r="G555" s="10">
        <v>44320</v>
      </c>
      <c r="H555" s="5">
        <v>1</v>
      </c>
      <c r="I555" s="11" t="s">
        <v>18</v>
      </c>
      <c r="J555" s="11" t="s">
        <v>18</v>
      </c>
      <c r="K555" s="12">
        <v>0.25</v>
      </c>
      <c r="L555" s="12">
        <v>248.09129999999999</v>
      </c>
      <c r="M555" t="s">
        <v>35</v>
      </c>
      <c r="N555" s="14">
        <f t="shared" si="72"/>
        <v>13</v>
      </c>
      <c r="O555" s="13" cm="1">
        <f t="array" ref="O555">INDEX(TechRate,MATCH(H555,TechNum,0))</f>
        <v>80</v>
      </c>
      <c r="P555" s="15">
        <f t="shared" si="73"/>
        <v>20</v>
      </c>
      <c r="Q555" s="15">
        <f t="shared" si="74"/>
        <v>0</v>
      </c>
      <c r="R555" s="15">
        <f t="shared" si="75"/>
        <v>0</v>
      </c>
      <c r="S555" s="15">
        <f t="shared" si="76"/>
        <v>268.09129999999999</v>
      </c>
      <c r="T555" s="15">
        <f t="shared" si="77"/>
        <v>0</v>
      </c>
      <c r="U555" s="13" t="str">
        <f t="shared" si="78"/>
        <v>Wed</v>
      </c>
      <c r="V555" s="13" t="str">
        <f t="shared" si="79"/>
        <v>Tue</v>
      </c>
    </row>
    <row r="556" spans="1:22" x14ac:dyDescent="0.25">
      <c r="A556" t="s">
        <v>616</v>
      </c>
      <c r="B556" t="s">
        <v>55</v>
      </c>
      <c r="C556" t="s">
        <v>22</v>
      </c>
      <c r="D556" t="s">
        <v>27</v>
      </c>
      <c r="F556" s="10">
        <v>44307</v>
      </c>
      <c r="G556" s="10">
        <v>44321</v>
      </c>
      <c r="H556" s="5">
        <v>2</v>
      </c>
      <c r="I556" s="11"/>
      <c r="J556" s="11"/>
      <c r="K556" s="12">
        <v>0.25</v>
      </c>
      <c r="L556" s="12">
        <v>180</v>
      </c>
      <c r="M556" t="s">
        <v>32</v>
      </c>
      <c r="N556" s="14">
        <f t="shared" si="72"/>
        <v>14</v>
      </c>
      <c r="O556" s="13" cm="1">
        <f t="array" ref="O556">INDEX(TechRate,MATCH(H556,TechNum,0))</f>
        <v>140</v>
      </c>
      <c r="P556" s="15">
        <f t="shared" si="73"/>
        <v>35</v>
      </c>
      <c r="Q556" s="15">
        <f t="shared" si="74"/>
        <v>35</v>
      </c>
      <c r="R556" s="15">
        <f t="shared" si="75"/>
        <v>180</v>
      </c>
      <c r="S556" s="15">
        <f t="shared" si="76"/>
        <v>215</v>
      </c>
      <c r="T556" s="15">
        <f t="shared" si="77"/>
        <v>215</v>
      </c>
      <c r="U556" s="13" t="str">
        <f t="shared" si="78"/>
        <v>Wed</v>
      </c>
      <c r="V556" s="13" t="str">
        <f t="shared" si="79"/>
        <v>Wed</v>
      </c>
    </row>
    <row r="557" spans="1:22" x14ac:dyDescent="0.25">
      <c r="A557" t="s">
        <v>617</v>
      </c>
      <c r="B557" t="s">
        <v>54</v>
      </c>
      <c r="C557" t="s">
        <v>23</v>
      </c>
      <c r="D557" t="s">
        <v>26</v>
      </c>
      <c r="F557" s="10">
        <v>44307</v>
      </c>
      <c r="G557" s="10">
        <v>44361</v>
      </c>
      <c r="H557" s="5">
        <v>1</v>
      </c>
      <c r="I557" s="11"/>
      <c r="J557" s="11"/>
      <c r="K557" s="12">
        <v>0.25</v>
      </c>
      <c r="L557" s="12">
        <v>45.944899999999997</v>
      </c>
      <c r="M557" t="s">
        <v>33</v>
      </c>
      <c r="N557" s="14">
        <f t="shared" si="72"/>
        <v>54</v>
      </c>
      <c r="O557" s="13" cm="1">
        <f t="array" ref="O557">INDEX(TechRate,MATCH(H557,TechNum,0))</f>
        <v>80</v>
      </c>
      <c r="P557" s="15">
        <f t="shared" si="73"/>
        <v>20</v>
      </c>
      <c r="Q557" s="15">
        <f t="shared" si="74"/>
        <v>20</v>
      </c>
      <c r="R557" s="15">
        <f t="shared" si="75"/>
        <v>45.944899999999997</v>
      </c>
      <c r="S557" s="15">
        <f t="shared" si="76"/>
        <v>65.94489999999999</v>
      </c>
      <c r="T557" s="15">
        <f t="shared" si="77"/>
        <v>65.94489999999999</v>
      </c>
      <c r="U557" s="13" t="str">
        <f t="shared" si="78"/>
        <v>Wed</v>
      </c>
      <c r="V557" s="13" t="str">
        <f t="shared" si="79"/>
        <v>Mon</v>
      </c>
    </row>
    <row r="558" spans="1:22" x14ac:dyDescent="0.25">
      <c r="A558" t="s">
        <v>618</v>
      </c>
      <c r="B558" t="s">
        <v>54</v>
      </c>
      <c r="C558" t="s">
        <v>24</v>
      </c>
      <c r="D558" t="s">
        <v>27</v>
      </c>
      <c r="F558" s="10">
        <v>44307</v>
      </c>
      <c r="G558" s="10">
        <v>44364</v>
      </c>
      <c r="H558" s="5">
        <v>2</v>
      </c>
      <c r="I558" s="11"/>
      <c r="J558" s="11" t="s">
        <v>18</v>
      </c>
      <c r="K558" s="12">
        <v>0.25</v>
      </c>
      <c r="L558" s="12">
        <v>125.76</v>
      </c>
      <c r="M558" t="s">
        <v>33</v>
      </c>
      <c r="N558" s="14">
        <f t="shared" si="72"/>
        <v>57</v>
      </c>
      <c r="O558" s="13" cm="1">
        <f t="array" ref="O558">INDEX(TechRate,MATCH(H558,TechNum,0))</f>
        <v>140</v>
      </c>
      <c r="P558" s="15">
        <f t="shared" si="73"/>
        <v>35</v>
      </c>
      <c r="Q558" s="15">
        <f t="shared" si="74"/>
        <v>35</v>
      </c>
      <c r="R558" s="15">
        <f t="shared" si="75"/>
        <v>0</v>
      </c>
      <c r="S558" s="15">
        <f t="shared" si="76"/>
        <v>160.76</v>
      </c>
      <c r="T558" s="15">
        <f t="shared" si="77"/>
        <v>35</v>
      </c>
      <c r="U558" s="13" t="str">
        <f t="shared" si="78"/>
        <v>Wed</v>
      </c>
      <c r="V558" s="13" t="str">
        <f t="shared" si="79"/>
        <v>Thu</v>
      </c>
    </row>
    <row r="559" spans="1:22" x14ac:dyDescent="0.25">
      <c r="A559" t="s">
        <v>619</v>
      </c>
      <c r="B559" t="s">
        <v>54</v>
      </c>
      <c r="C559" t="s">
        <v>59</v>
      </c>
      <c r="D559" t="s">
        <v>27</v>
      </c>
      <c r="F559" s="10">
        <v>44307</v>
      </c>
      <c r="G559" s="10">
        <v>44382</v>
      </c>
      <c r="H559" s="5">
        <v>2</v>
      </c>
      <c r="I559" s="11"/>
      <c r="J559" s="11"/>
      <c r="K559" s="12">
        <v>0.25</v>
      </c>
      <c r="L559" s="12">
        <v>92.4375</v>
      </c>
      <c r="M559" t="s">
        <v>33</v>
      </c>
      <c r="N559" s="14">
        <f t="shared" si="72"/>
        <v>75</v>
      </c>
      <c r="O559" s="13" cm="1">
        <f t="array" ref="O559">INDEX(TechRate,MATCH(H559,TechNum,0))</f>
        <v>140</v>
      </c>
      <c r="P559" s="15">
        <f t="shared" si="73"/>
        <v>35</v>
      </c>
      <c r="Q559" s="15">
        <f t="shared" si="74"/>
        <v>35</v>
      </c>
      <c r="R559" s="15">
        <f t="shared" si="75"/>
        <v>92.4375</v>
      </c>
      <c r="S559" s="15">
        <f t="shared" si="76"/>
        <v>127.4375</v>
      </c>
      <c r="T559" s="15">
        <f t="shared" si="77"/>
        <v>127.4375</v>
      </c>
      <c r="U559" s="13" t="str">
        <f t="shared" si="78"/>
        <v>Wed</v>
      </c>
      <c r="V559" s="13" t="str">
        <f t="shared" si="79"/>
        <v>Mon</v>
      </c>
    </row>
    <row r="560" spans="1:22" x14ac:dyDescent="0.25">
      <c r="A560" t="s">
        <v>620</v>
      </c>
      <c r="B560" t="s">
        <v>52</v>
      </c>
      <c r="C560" t="s">
        <v>24</v>
      </c>
      <c r="D560" t="s">
        <v>28</v>
      </c>
      <c r="F560" s="10">
        <v>44307</v>
      </c>
      <c r="G560" s="10">
        <v>44382</v>
      </c>
      <c r="H560" s="5">
        <v>2</v>
      </c>
      <c r="I560" s="11"/>
      <c r="J560" s="11"/>
      <c r="K560" s="12">
        <v>1</v>
      </c>
      <c r="L560" s="12">
        <v>183.5419</v>
      </c>
      <c r="M560" t="s">
        <v>32</v>
      </c>
      <c r="N560" s="14">
        <f t="shared" si="72"/>
        <v>75</v>
      </c>
      <c r="O560" s="13" cm="1">
        <f t="array" ref="O560">INDEX(TechRate,MATCH(H560,TechNum,0))</f>
        <v>140</v>
      </c>
      <c r="P560" s="15">
        <f t="shared" si="73"/>
        <v>140</v>
      </c>
      <c r="Q560" s="15">
        <f t="shared" si="74"/>
        <v>140</v>
      </c>
      <c r="R560" s="15">
        <f t="shared" si="75"/>
        <v>183.5419</v>
      </c>
      <c r="S560" s="15">
        <f t="shared" si="76"/>
        <v>323.5419</v>
      </c>
      <c r="T560" s="15">
        <f t="shared" si="77"/>
        <v>323.5419</v>
      </c>
      <c r="U560" s="13" t="str">
        <f t="shared" si="78"/>
        <v>Wed</v>
      </c>
      <c r="V560" s="13" t="str">
        <f t="shared" si="79"/>
        <v>Mon</v>
      </c>
    </row>
    <row r="561" spans="1:22" x14ac:dyDescent="0.25">
      <c r="A561" t="s">
        <v>621</v>
      </c>
      <c r="B561" t="s">
        <v>52</v>
      </c>
      <c r="C561" t="s">
        <v>24</v>
      </c>
      <c r="D561" t="s">
        <v>28</v>
      </c>
      <c r="F561" s="10">
        <v>44307</v>
      </c>
      <c r="G561" s="10">
        <v>44382</v>
      </c>
      <c r="H561" s="5">
        <v>2</v>
      </c>
      <c r="I561" s="11"/>
      <c r="J561" s="11" t="s">
        <v>18</v>
      </c>
      <c r="K561" s="12">
        <v>1</v>
      </c>
      <c r="L561" s="12">
        <v>244.7225</v>
      </c>
      <c r="M561" t="s">
        <v>33</v>
      </c>
      <c r="N561" s="14">
        <f t="shared" si="72"/>
        <v>75</v>
      </c>
      <c r="O561" s="13" cm="1">
        <f t="array" ref="O561">INDEX(TechRate,MATCH(H561,TechNum,0))</f>
        <v>140</v>
      </c>
      <c r="P561" s="15">
        <f t="shared" si="73"/>
        <v>140</v>
      </c>
      <c r="Q561" s="15">
        <f t="shared" si="74"/>
        <v>140</v>
      </c>
      <c r="R561" s="15">
        <f t="shared" si="75"/>
        <v>0</v>
      </c>
      <c r="S561" s="15">
        <f t="shared" si="76"/>
        <v>384.72249999999997</v>
      </c>
      <c r="T561" s="15">
        <f t="shared" si="77"/>
        <v>140</v>
      </c>
      <c r="U561" s="13" t="str">
        <f t="shared" si="78"/>
        <v>Wed</v>
      </c>
      <c r="V561" s="13" t="str">
        <f t="shared" si="79"/>
        <v>Mon</v>
      </c>
    </row>
    <row r="562" spans="1:22" x14ac:dyDescent="0.25">
      <c r="A562" t="s">
        <v>622</v>
      </c>
      <c r="B562" t="s">
        <v>52</v>
      </c>
      <c r="C562" t="s">
        <v>24</v>
      </c>
      <c r="D562" t="s">
        <v>28</v>
      </c>
      <c r="F562" s="10">
        <v>44307</v>
      </c>
      <c r="G562" s="10">
        <v>44382</v>
      </c>
      <c r="H562" s="5">
        <v>2</v>
      </c>
      <c r="I562" s="11"/>
      <c r="J562" s="11"/>
      <c r="K562" s="12">
        <v>1</v>
      </c>
      <c r="L562" s="12">
        <v>305.17189999999999</v>
      </c>
      <c r="M562" t="s">
        <v>32</v>
      </c>
      <c r="N562" s="14">
        <f t="shared" si="72"/>
        <v>75</v>
      </c>
      <c r="O562" s="13" cm="1">
        <f t="array" ref="O562">INDEX(TechRate,MATCH(H562,TechNum,0))</f>
        <v>140</v>
      </c>
      <c r="P562" s="15">
        <f t="shared" si="73"/>
        <v>140</v>
      </c>
      <c r="Q562" s="15">
        <f t="shared" si="74"/>
        <v>140</v>
      </c>
      <c r="R562" s="15">
        <f t="shared" si="75"/>
        <v>305.17189999999999</v>
      </c>
      <c r="S562" s="15">
        <f t="shared" si="76"/>
        <v>445.17189999999999</v>
      </c>
      <c r="T562" s="15">
        <f t="shared" si="77"/>
        <v>445.17189999999999</v>
      </c>
      <c r="U562" s="13" t="str">
        <f t="shared" si="78"/>
        <v>Wed</v>
      </c>
      <c r="V562" s="13" t="str">
        <f t="shared" si="79"/>
        <v>Mon</v>
      </c>
    </row>
    <row r="563" spans="1:22" x14ac:dyDescent="0.25">
      <c r="A563" t="s">
        <v>623</v>
      </c>
      <c r="B563" t="s">
        <v>52</v>
      </c>
      <c r="C563" t="s">
        <v>24</v>
      </c>
      <c r="D563" t="s">
        <v>27</v>
      </c>
      <c r="F563" s="10">
        <v>44307</v>
      </c>
      <c r="G563" s="10">
        <v>44382</v>
      </c>
      <c r="H563" s="5">
        <v>2</v>
      </c>
      <c r="I563" s="11" t="s">
        <v>18</v>
      </c>
      <c r="J563" s="11" t="s">
        <v>18</v>
      </c>
      <c r="K563" s="12">
        <v>0.5</v>
      </c>
      <c r="L563" s="12">
        <v>747.10739999999998</v>
      </c>
      <c r="M563" t="s">
        <v>35</v>
      </c>
      <c r="N563" s="14">
        <f t="shared" si="72"/>
        <v>75</v>
      </c>
      <c r="O563" s="13" cm="1">
        <f t="array" ref="O563">INDEX(TechRate,MATCH(H563,TechNum,0))</f>
        <v>140</v>
      </c>
      <c r="P563" s="15">
        <f t="shared" si="73"/>
        <v>70</v>
      </c>
      <c r="Q563" s="15">
        <f t="shared" si="74"/>
        <v>0</v>
      </c>
      <c r="R563" s="15">
        <f t="shared" si="75"/>
        <v>0</v>
      </c>
      <c r="S563" s="15">
        <f t="shared" si="76"/>
        <v>817.10739999999998</v>
      </c>
      <c r="T563" s="15">
        <f t="shared" si="77"/>
        <v>0</v>
      </c>
      <c r="U563" s="13" t="str">
        <f t="shared" si="78"/>
        <v>Wed</v>
      </c>
      <c r="V563" s="13" t="str">
        <f t="shared" si="79"/>
        <v>Mon</v>
      </c>
    </row>
    <row r="564" spans="1:22" x14ac:dyDescent="0.25">
      <c r="A564" t="s">
        <v>624</v>
      </c>
      <c r="B564" t="s">
        <v>52</v>
      </c>
      <c r="C564" t="s">
        <v>24</v>
      </c>
      <c r="D564" t="s">
        <v>16</v>
      </c>
      <c r="F564" s="10">
        <v>44307</v>
      </c>
      <c r="G564" s="10">
        <v>44382</v>
      </c>
      <c r="H564" s="5">
        <v>2</v>
      </c>
      <c r="I564" s="11"/>
      <c r="J564" s="11" t="s">
        <v>18</v>
      </c>
      <c r="K564" s="12">
        <v>2.25</v>
      </c>
      <c r="L564" s="12">
        <v>1499.3906999999999</v>
      </c>
      <c r="M564" t="s">
        <v>33</v>
      </c>
      <c r="N564" s="14">
        <f t="shared" si="72"/>
        <v>75</v>
      </c>
      <c r="O564" s="13" cm="1">
        <f t="array" ref="O564">INDEX(TechRate,MATCH(H564,TechNum,0))</f>
        <v>140</v>
      </c>
      <c r="P564" s="15">
        <f t="shared" si="73"/>
        <v>315</v>
      </c>
      <c r="Q564" s="15">
        <f t="shared" si="74"/>
        <v>315</v>
      </c>
      <c r="R564" s="15">
        <f t="shared" si="75"/>
        <v>0</v>
      </c>
      <c r="S564" s="15">
        <f t="shared" si="76"/>
        <v>1814.3906999999999</v>
      </c>
      <c r="T564" s="15">
        <f t="shared" si="77"/>
        <v>315</v>
      </c>
      <c r="U564" s="13" t="str">
        <f t="shared" si="78"/>
        <v>Wed</v>
      </c>
      <c r="V564" s="13" t="str">
        <f t="shared" si="79"/>
        <v>Mon</v>
      </c>
    </row>
    <row r="565" spans="1:22" x14ac:dyDescent="0.25">
      <c r="A565" t="s">
        <v>625</v>
      </c>
      <c r="B565" t="s">
        <v>52</v>
      </c>
      <c r="C565" t="s">
        <v>24</v>
      </c>
      <c r="D565" t="s">
        <v>26</v>
      </c>
      <c r="F565" s="10">
        <v>44307</v>
      </c>
      <c r="G565" s="10">
        <v>44383</v>
      </c>
      <c r="H565" s="5">
        <v>1</v>
      </c>
      <c r="I565" s="11"/>
      <c r="J565" s="11" t="s">
        <v>18</v>
      </c>
      <c r="K565" s="12">
        <v>0.25</v>
      </c>
      <c r="L565" s="12">
        <v>119.18089999999999</v>
      </c>
      <c r="M565" t="s">
        <v>33</v>
      </c>
      <c r="N565" s="14">
        <f t="shared" si="72"/>
        <v>76</v>
      </c>
      <c r="O565" s="13" cm="1">
        <f t="array" ref="O565">INDEX(TechRate,MATCH(H565,TechNum,0))</f>
        <v>80</v>
      </c>
      <c r="P565" s="15">
        <f t="shared" si="73"/>
        <v>20</v>
      </c>
      <c r="Q565" s="15">
        <f t="shared" si="74"/>
        <v>20</v>
      </c>
      <c r="R565" s="15">
        <f t="shared" si="75"/>
        <v>0</v>
      </c>
      <c r="S565" s="15">
        <f t="shared" si="76"/>
        <v>139.18090000000001</v>
      </c>
      <c r="T565" s="15">
        <f t="shared" si="77"/>
        <v>20</v>
      </c>
      <c r="U565" s="13" t="str">
        <f t="shared" si="78"/>
        <v>Wed</v>
      </c>
      <c r="V565" s="13" t="str">
        <f t="shared" si="79"/>
        <v>Tue</v>
      </c>
    </row>
    <row r="566" spans="1:22" x14ac:dyDescent="0.25">
      <c r="A566" t="s">
        <v>626</v>
      </c>
      <c r="B566" t="s">
        <v>52</v>
      </c>
      <c r="C566" t="s">
        <v>24</v>
      </c>
      <c r="D566" t="s">
        <v>16</v>
      </c>
      <c r="F566" s="10">
        <v>44307</v>
      </c>
      <c r="G566" s="10">
        <v>44383</v>
      </c>
      <c r="H566" s="5">
        <v>2</v>
      </c>
      <c r="I566" s="11"/>
      <c r="J566" s="11" t="s">
        <v>18</v>
      </c>
      <c r="K566" s="12">
        <v>1</v>
      </c>
      <c r="L566" s="12">
        <v>248.72819999999999</v>
      </c>
      <c r="M566" t="s">
        <v>33</v>
      </c>
      <c r="N566" s="14">
        <f t="shared" si="72"/>
        <v>76</v>
      </c>
      <c r="O566" s="13" cm="1">
        <f t="array" ref="O566">INDEX(TechRate,MATCH(H566,TechNum,0))</f>
        <v>140</v>
      </c>
      <c r="P566" s="15">
        <f t="shared" si="73"/>
        <v>140</v>
      </c>
      <c r="Q566" s="15">
        <f t="shared" si="74"/>
        <v>140</v>
      </c>
      <c r="R566" s="15">
        <f t="shared" si="75"/>
        <v>0</v>
      </c>
      <c r="S566" s="15">
        <f t="shared" si="76"/>
        <v>388.72820000000002</v>
      </c>
      <c r="T566" s="15">
        <f t="shared" si="77"/>
        <v>140</v>
      </c>
      <c r="U566" s="13" t="str">
        <f t="shared" si="78"/>
        <v>Wed</v>
      </c>
      <c r="V566" s="13" t="str">
        <f t="shared" si="79"/>
        <v>Tue</v>
      </c>
    </row>
    <row r="567" spans="1:22" x14ac:dyDescent="0.25">
      <c r="A567" t="s">
        <v>627</v>
      </c>
      <c r="B567" t="s">
        <v>52</v>
      </c>
      <c r="C567" t="s">
        <v>24</v>
      </c>
      <c r="D567" t="s">
        <v>28</v>
      </c>
      <c r="F567" s="10">
        <v>44307</v>
      </c>
      <c r="G567" s="10">
        <v>44383</v>
      </c>
      <c r="H567" s="5">
        <v>2</v>
      </c>
      <c r="I567" s="11" t="s">
        <v>18</v>
      </c>
      <c r="J567" s="11" t="s">
        <v>18</v>
      </c>
      <c r="K567" s="12">
        <v>1.75</v>
      </c>
      <c r="L567" s="12">
        <v>291.90300000000002</v>
      </c>
      <c r="M567" t="s">
        <v>35</v>
      </c>
      <c r="N567" s="14">
        <f t="shared" si="72"/>
        <v>76</v>
      </c>
      <c r="O567" s="13" cm="1">
        <f t="array" ref="O567">INDEX(TechRate,MATCH(H567,TechNum,0))</f>
        <v>140</v>
      </c>
      <c r="P567" s="15">
        <f t="shared" si="73"/>
        <v>245</v>
      </c>
      <c r="Q567" s="15">
        <f t="shared" si="74"/>
        <v>0</v>
      </c>
      <c r="R567" s="15">
        <f t="shared" si="75"/>
        <v>0</v>
      </c>
      <c r="S567" s="15">
        <f t="shared" si="76"/>
        <v>536.90300000000002</v>
      </c>
      <c r="T567" s="15">
        <f t="shared" si="77"/>
        <v>0</v>
      </c>
      <c r="U567" s="13" t="str">
        <f t="shared" si="78"/>
        <v>Wed</v>
      </c>
      <c r="V567" s="13" t="str">
        <f t="shared" si="79"/>
        <v>Tue</v>
      </c>
    </row>
    <row r="568" spans="1:22" x14ac:dyDescent="0.25">
      <c r="A568" t="s">
        <v>628</v>
      </c>
      <c r="B568" t="s">
        <v>52</v>
      </c>
      <c r="C568" t="s">
        <v>24</v>
      </c>
      <c r="D568" t="s">
        <v>26</v>
      </c>
      <c r="F568" s="10">
        <v>44307</v>
      </c>
      <c r="G568" s="10">
        <v>44383</v>
      </c>
      <c r="H568" s="5">
        <v>2</v>
      </c>
      <c r="I568" s="11"/>
      <c r="J568" s="11" t="s">
        <v>18</v>
      </c>
      <c r="K568" s="12">
        <v>0.25</v>
      </c>
      <c r="L568" s="12">
        <v>371.1669</v>
      </c>
      <c r="M568" t="s">
        <v>33</v>
      </c>
      <c r="N568" s="14">
        <f t="shared" si="72"/>
        <v>76</v>
      </c>
      <c r="O568" s="13" cm="1">
        <f t="array" ref="O568">INDEX(TechRate,MATCH(H568,TechNum,0))</f>
        <v>140</v>
      </c>
      <c r="P568" s="15">
        <f t="shared" si="73"/>
        <v>35</v>
      </c>
      <c r="Q568" s="15">
        <f t="shared" si="74"/>
        <v>35</v>
      </c>
      <c r="R568" s="15">
        <f t="shared" si="75"/>
        <v>0</v>
      </c>
      <c r="S568" s="15">
        <f t="shared" si="76"/>
        <v>406.1669</v>
      </c>
      <c r="T568" s="15">
        <f t="shared" si="77"/>
        <v>35</v>
      </c>
      <c r="U568" s="13" t="str">
        <f t="shared" si="78"/>
        <v>Wed</v>
      </c>
      <c r="V568" s="13" t="str">
        <f t="shared" si="79"/>
        <v>Tue</v>
      </c>
    </row>
    <row r="569" spans="1:22" x14ac:dyDescent="0.25">
      <c r="A569" t="s">
        <v>629</v>
      </c>
      <c r="B569" t="s">
        <v>52</v>
      </c>
      <c r="C569" t="s">
        <v>24</v>
      </c>
      <c r="D569" t="s">
        <v>28</v>
      </c>
      <c r="F569" s="10">
        <v>44307</v>
      </c>
      <c r="G569" s="10">
        <v>44383</v>
      </c>
      <c r="H569" s="5">
        <v>2</v>
      </c>
      <c r="I569" s="11"/>
      <c r="J569" s="11" t="s">
        <v>18</v>
      </c>
      <c r="K569" s="12">
        <v>0.75</v>
      </c>
      <c r="L569" s="12">
        <v>380.3526</v>
      </c>
      <c r="M569" t="s">
        <v>33</v>
      </c>
      <c r="N569" s="14">
        <f t="shared" si="72"/>
        <v>76</v>
      </c>
      <c r="O569" s="13" cm="1">
        <f t="array" ref="O569">INDEX(TechRate,MATCH(H569,TechNum,0))</f>
        <v>140</v>
      </c>
      <c r="P569" s="15">
        <f t="shared" si="73"/>
        <v>105</v>
      </c>
      <c r="Q569" s="15">
        <f t="shared" si="74"/>
        <v>105</v>
      </c>
      <c r="R569" s="15">
        <f t="shared" si="75"/>
        <v>0</v>
      </c>
      <c r="S569" s="15">
        <f t="shared" si="76"/>
        <v>485.3526</v>
      </c>
      <c r="T569" s="15">
        <f t="shared" si="77"/>
        <v>105</v>
      </c>
      <c r="U569" s="13" t="str">
        <f t="shared" si="78"/>
        <v>Wed</v>
      </c>
      <c r="V569" s="13" t="str">
        <f t="shared" si="79"/>
        <v>Tue</v>
      </c>
    </row>
    <row r="570" spans="1:22" x14ac:dyDescent="0.25">
      <c r="A570" t="s">
        <v>630</v>
      </c>
      <c r="B570" t="s">
        <v>52</v>
      </c>
      <c r="C570" t="s">
        <v>24</v>
      </c>
      <c r="D570" t="s">
        <v>17</v>
      </c>
      <c r="F570" s="10">
        <v>44307</v>
      </c>
      <c r="G570" s="10">
        <v>44383</v>
      </c>
      <c r="H570" s="5">
        <v>2</v>
      </c>
      <c r="I570" s="11"/>
      <c r="J570" s="11" t="s">
        <v>18</v>
      </c>
      <c r="K570" s="12">
        <v>1</v>
      </c>
      <c r="L570" s="12">
        <v>423.08440000000002</v>
      </c>
      <c r="M570" t="s">
        <v>33</v>
      </c>
      <c r="N570" s="14">
        <f t="shared" si="72"/>
        <v>76</v>
      </c>
      <c r="O570" s="13" cm="1">
        <f t="array" ref="O570">INDEX(TechRate,MATCH(H570,TechNum,0))</f>
        <v>140</v>
      </c>
      <c r="P570" s="15">
        <f t="shared" si="73"/>
        <v>140</v>
      </c>
      <c r="Q570" s="15">
        <f t="shared" si="74"/>
        <v>140</v>
      </c>
      <c r="R570" s="15">
        <f t="shared" si="75"/>
        <v>0</v>
      </c>
      <c r="S570" s="15">
        <f t="shared" si="76"/>
        <v>563.08439999999996</v>
      </c>
      <c r="T570" s="15">
        <f t="shared" si="77"/>
        <v>140</v>
      </c>
      <c r="U570" s="13" t="str">
        <f t="shared" si="78"/>
        <v>Wed</v>
      </c>
      <c r="V570" s="13" t="str">
        <f t="shared" si="79"/>
        <v>Tue</v>
      </c>
    </row>
    <row r="571" spans="1:22" x14ac:dyDescent="0.25">
      <c r="A571" t="s">
        <v>631</v>
      </c>
      <c r="B571" t="s">
        <v>52</v>
      </c>
      <c r="C571" t="s">
        <v>24</v>
      </c>
      <c r="D571" t="s">
        <v>16</v>
      </c>
      <c r="F571" s="10">
        <v>44307</v>
      </c>
      <c r="G571" s="10">
        <v>44383</v>
      </c>
      <c r="H571" s="5">
        <v>2</v>
      </c>
      <c r="I571" s="11"/>
      <c r="J571" s="11"/>
      <c r="K571" s="12">
        <v>1.75</v>
      </c>
      <c r="L571" s="12">
        <v>395.08409999999998</v>
      </c>
      <c r="M571" t="s">
        <v>32</v>
      </c>
      <c r="N571" s="14">
        <f t="shared" si="72"/>
        <v>76</v>
      </c>
      <c r="O571" s="13" cm="1">
        <f t="array" ref="O571">INDEX(TechRate,MATCH(H571,TechNum,0))</f>
        <v>140</v>
      </c>
      <c r="P571" s="15">
        <f t="shared" si="73"/>
        <v>245</v>
      </c>
      <c r="Q571" s="15">
        <f t="shared" si="74"/>
        <v>245</v>
      </c>
      <c r="R571" s="15">
        <f t="shared" si="75"/>
        <v>395.08409999999998</v>
      </c>
      <c r="S571" s="15">
        <f t="shared" si="76"/>
        <v>640.08410000000003</v>
      </c>
      <c r="T571" s="15">
        <f t="shared" si="77"/>
        <v>640.08410000000003</v>
      </c>
      <c r="U571" s="13" t="str">
        <f t="shared" si="78"/>
        <v>Wed</v>
      </c>
      <c r="V571" s="13" t="str">
        <f t="shared" si="79"/>
        <v>Tue</v>
      </c>
    </row>
    <row r="572" spans="1:22" x14ac:dyDescent="0.25">
      <c r="A572" t="s">
        <v>632</v>
      </c>
      <c r="B572" t="s">
        <v>52</v>
      </c>
      <c r="C572" t="s">
        <v>24</v>
      </c>
      <c r="D572" t="s">
        <v>27</v>
      </c>
      <c r="F572" s="10">
        <v>44307</v>
      </c>
      <c r="G572" s="10">
        <v>44383</v>
      </c>
      <c r="H572" s="5">
        <v>2</v>
      </c>
      <c r="I572" s="11" t="s">
        <v>18</v>
      </c>
      <c r="J572" s="11" t="s">
        <v>18</v>
      </c>
      <c r="K572" s="12">
        <v>0.5</v>
      </c>
      <c r="L572" s="12">
        <v>442.18970000000002</v>
      </c>
      <c r="M572" t="s">
        <v>35</v>
      </c>
      <c r="N572" s="14">
        <f t="shared" si="72"/>
        <v>76</v>
      </c>
      <c r="O572" s="13" cm="1">
        <f t="array" ref="O572">INDEX(TechRate,MATCH(H572,TechNum,0))</f>
        <v>140</v>
      </c>
      <c r="P572" s="15">
        <f t="shared" si="73"/>
        <v>70</v>
      </c>
      <c r="Q572" s="15">
        <f t="shared" si="74"/>
        <v>0</v>
      </c>
      <c r="R572" s="15">
        <f t="shared" si="75"/>
        <v>0</v>
      </c>
      <c r="S572" s="15">
        <f t="shared" si="76"/>
        <v>512.18970000000002</v>
      </c>
      <c r="T572" s="15">
        <f t="shared" si="77"/>
        <v>0</v>
      </c>
      <c r="U572" s="13" t="str">
        <f t="shared" si="78"/>
        <v>Wed</v>
      </c>
      <c r="V572" s="13" t="str">
        <f t="shared" si="79"/>
        <v>Tue</v>
      </c>
    </row>
    <row r="573" spans="1:22" x14ac:dyDescent="0.25">
      <c r="A573" t="s">
        <v>633</v>
      </c>
      <c r="B573" t="s">
        <v>51</v>
      </c>
      <c r="C573" t="s">
        <v>23</v>
      </c>
      <c r="D573" t="s">
        <v>27</v>
      </c>
      <c r="F573" s="10">
        <v>44307</v>
      </c>
      <c r="G573" s="10">
        <v>44389</v>
      </c>
      <c r="H573" s="5">
        <v>2</v>
      </c>
      <c r="I573" s="11"/>
      <c r="J573" s="11"/>
      <c r="K573" s="12">
        <v>0.25</v>
      </c>
      <c r="L573" s="12">
        <v>54</v>
      </c>
      <c r="M573" t="s">
        <v>34</v>
      </c>
      <c r="N573" s="14">
        <f t="shared" si="72"/>
        <v>82</v>
      </c>
      <c r="O573" s="13" cm="1">
        <f t="array" ref="O573">INDEX(TechRate,MATCH(H573,TechNum,0))</f>
        <v>140</v>
      </c>
      <c r="P573" s="15">
        <f t="shared" si="73"/>
        <v>35</v>
      </c>
      <c r="Q573" s="15">
        <f t="shared" si="74"/>
        <v>35</v>
      </c>
      <c r="R573" s="15">
        <f t="shared" si="75"/>
        <v>54</v>
      </c>
      <c r="S573" s="15">
        <f t="shared" si="76"/>
        <v>89</v>
      </c>
      <c r="T573" s="15">
        <f t="shared" si="77"/>
        <v>89</v>
      </c>
      <c r="U573" s="13" t="str">
        <f t="shared" si="78"/>
        <v>Wed</v>
      </c>
      <c r="V573" s="13" t="str">
        <f t="shared" si="79"/>
        <v>Mon</v>
      </c>
    </row>
    <row r="574" spans="1:22" x14ac:dyDescent="0.25">
      <c r="A574" t="s">
        <v>634</v>
      </c>
      <c r="B574" t="s">
        <v>51</v>
      </c>
      <c r="C574" t="s">
        <v>23</v>
      </c>
      <c r="D574" t="s">
        <v>28</v>
      </c>
      <c r="F574" s="10">
        <v>44307</v>
      </c>
      <c r="G574" s="10">
        <v>44389</v>
      </c>
      <c r="H574" s="5">
        <v>2</v>
      </c>
      <c r="I574" s="11"/>
      <c r="J574" s="11"/>
      <c r="K574" s="12">
        <v>0.5</v>
      </c>
      <c r="L574" s="12">
        <v>61.993600000000001</v>
      </c>
      <c r="M574" t="s">
        <v>33</v>
      </c>
      <c r="N574" s="14">
        <f t="shared" si="72"/>
        <v>82</v>
      </c>
      <c r="O574" s="13" cm="1">
        <f t="array" ref="O574">INDEX(TechRate,MATCH(H574,TechNum,0))</f>
        <v>140</v>
      </c>
      <c r="P574" s="15">
        <f t="shared" si="73"/>
        <v>70</v>
      </c>
      <c r="Q574" s="15">
        <f t="shared" si="74"/>
        <v>70</v>
      </c>
      <c r="R574" s="15">
        <f t="shared" si="75"/>
        <v>61.993600000000001</v>
      </c>
      <c r="S574" s="15">
        <f t="shared" si="76"/>
        <v>131.99360000000001</v>
      </c>
      <c r="T574" s="15">
        <f t="shared" si="77"/>
        <v>131.99360000000001</v>
      </c>
      <c r="U574" s="13" t="str">
        <f t="shared" si="78"/>
        <v>Wed</v>
      </c>
      <c r="V574" s="13" t="str">
        <f t="shared" si="79"/>
        <v>Mon</v>
      </c>
    </row>
    <row r="575" spans="1:22" x14ac:dyDescent="0.25">
      <c r="A575" t="s">
        <v>635</v>
      </c>
      <c r="B575" t="s">
        <v>51</v>
      </c>
      <c r="C575" t="s">
        <v>22</v>
      </c>
      <c r="D575" t="s">
        <v>26</v>
      </c>
      <c r="F575" s="10">
        <v>44307</v>
      </c>
      <c r="G575" s="10">
        <v>44389</v>
      </c>
      <c r="H575" s="5">
        <v>1</v>
      </c>
      <c r="I575" s="11"/>
      <c r="J575" s="11"/>
      <c r="K575" s="12">
        <v>0.25</v>
      </c>
      <c r="L575" s="12">
        <v>120</v>
      </c>
      <c r="M575" t="s">
        <v>32</v>
      </c>
      <c r="N575" s="14">
        <f t="shared" si="72"/>
        <v>82</v>
      </c>
      <c r="O575" s="13" cm="1">
        <f t="array" ref="O575">INDEX(TechRate,MATCH(H575,TechNum,0))</f>
        <v>80</v>
      </c>
      <c r="P575" s="15">
        <f t="shared" si="73"/>
        <v>20</v>
      </c>
      <c r="Q575" s="15">
        <f t="shared" si="74"/>
        <v>20</v>
      </c>
      <c r="R575" s="15">
        <f t="shared" si="75"/>
        <v>120</v>
      </c>
      <c r="S575" s="15">
        <f t="shared" si="76"/>
        <v>140</v>
      </c>
      <c r="T575" s="15">
        <f t="shared" si="77"/>
        <v>140</v>
      </c>
      <c r="U575" s="13" t="str">
        <f t="shared" si="78"/>
        <v>Wed</v>
      </c>
      <c r="V575" s="13" t="str">
        <f t="shared" si="79"/>
        <v>Mon</v>
      </c>
    </row>
    <row r="576" spans="1:22" x14ac:dyDescent="0.25">
      <c r="A576" t="s">
        <v>636</v>
      </c>
      <c r="B576" t="s">
        <v>52</v>
      </c>
      <c r="C576" t="s">
        <v>24</v>
      </c>
      <c r="D576" t="s">
        <v>28</v>
      </c>
      <c r="F576" s="10">
        <v>44307</v>
      </c>
      <c r="G576" s="10">
        <v>44389</v>
      </c>
      <c r="H576" s="5">
        <v>2</v>
      </c>
      <c r="I576" s="11"/>
      <c r="J576" s="11"/>
      <c r="K576" s="12">
        <v>0.5</v>
      </c>
      <c r="L576" s="12">
        <v>122.3613</v>
      </c>
      <c r="M576" t="s">
        <v>32</v>
      </c>
      <c r="N576" s="14">
        <f t="shared" si="72"/>
        <v>82</v>
      </c>
      <c r="O576" s="13" cm="1">
        <f t="array" ref="O576">INDEX(TechRate,MATCH(H576,TechNum,0))</f>
        <v>140</v>
      </c>
      <c r="P576" s="15">
        <f t="shared" si="73"/>
        <v>70</v>
      </c>
      <c r="Q576" s="15">
        <f t="shared" si="74"/>
        <v>70</v>
      </c>
      <c r="R576" s="15">
        <f t="shared" si="75"/>
        <v>122.3613</v>
      </c>
      <c r="S576" s="15">
        <f t="shared" si="76"/>
        <v>192.3613</v>
      </c>
      <c r="T576" s="15">
        <f t="shared" si="77"/>
        <v>192.3613</v>
      </c>
      <c r="U576" s="13" t="str">
        <f t="shared" si="78"/>
        <v>Wed</v>
      </c>
      <c r="V576" s="13" t="str">
        <f t="shared" si="79"/>
        <v>Mon</v>
      </c>
    </row>
    <row r="577" spans="1:22" x14ac:dyDescent="0.25">
      <c r="A577" t="s">
        <v>637</v>
      </c>
      <c r="B577" t="s">
        <v>52</v>
      </c>
      <c r="C577" t="s">
        <v>24</v>
      </c>
      <c r="D577" t="s">
        <v>27</v>
      </c>
      <c r="F577" s="10">
        <v>44307</v>
      </c>
      <c r="G577" s="10">
        <v>44389</v>
      </c>
      <c r="H577" s="5">
        <v>2</v>
      </c>
      <c r="I577" s="11"/>
      <c r="J577" s="11"/>
      <c r="K577" s="12">
        <v>0.5</v>
      </c>
      <c r="L577" s="12">
        <v>401.1669</v>
      </c>
      <c r="M577" t="s">
        <v>32</v>
      </c>
      <c r="N577" s="14">
        <f t="shared" si="72"/>
        <v>82</v>
      </c>
      <c r="O577" s="13" cm="1">
        <f t="array" ref="O577">INDEX(TechRate,MATCH(H577,TechNum,0))</f>
        <v>140</v>
      </c>
      <c r="P577" s="15">
        <f t="shared" si="73"/>
        <v>70</v>
      </c>
      <c r="Q577" s="15">
        <f t="shared" si="74"/>
        <v>70</v>
      </c>
      <c r="R577" s="15">
        <f t="shared" si="75"/>
        <v>401.1669</v>
      </c>
      <c r="S577" s="15">
        <f t="shared" si="76"/>
        <v>471.1669</v>
      </c>
      <c r="T577" s="15">
        <f t="shared" si="77"/>
        <v>471.1669</v>
      </c>
      <c r="U577" s="13" t="str">
        <f t="shared" si="78"/>
        <v>Wed</v>
      </c>
      <c r="V577" s="13" t="str">
        <f t="shared" si="79"/>
        <v>Mon</v>
      </c>
    </row>
    <row r="578" spans="1:22" x14ac:dyDescent="0.25">
      <c r="A578" t="s">
        <v>638</v>
      </c>
      <c r="B578" t="s">
        <v>51</v>
      </c>
      <c r="C578" t="s">
        <v>23</v>
      </c>
      <c r="D578" t="s">
        <v>16</v>
      </c>
      <c r="F578" s="10">
        <v>44307</v>
      </c>
      <c r="G578" s="10">
        <v>44389</v>
      </c>
      <c r="H578" s="5">
        <v>2</v>
      </c>
      <c r="I578" s="11"/>
      <c r="J578" s="11"/>
      <c r="K578" s="12">
        <v>1</v>
      </c>
      <c r="L578" s="12">
        <v>427.88080000000002</v>
      </c>
      <c r="M578" t="s">
        <v>33</v>
      </c>
      <c r="N578" s="14">
        <f t="shared" si="72"/>
        <v>82</v>
      </c>
      <c r="O578" s="13" cm="1">
        <f t="array" ref="O578">INDEX(TechRate,MATCH(H578,TechNum,0))</f>
        <v>140</v>
      </c>
      <c r="P578" s="15">
        <f t="shared" si="73"/>
        <v>140</v>
      </c>
      <c r="Q578" s="15">
        <f t="shared" si="74"/>
        <v>140</v>
      </c>
      <c r="R578" s="15">
        <f t="shared" si="75"/>
        <v>427.88080000000002</v>
      </c>
      <c r="S578" s="15">
        <f t="shared" si="76"/>
        <v>567.88080000000002</v>
      </c>
      <c r="T578" s="15">
        <f t="shared" si="77"/>
        <v>567.88080000000002</v>
      </c>
      <c r="U578" s="13" t="str">
        <f t="shared" si="78"/>
        <v>Wed</v>
      </c>
      <c r="V578" s="13" t="str">
        <f t="shared" si="79"/>
        <v>Mon</v>
      </c>
    </row>
    <row r="579" spans="1:22" x14ac:dyDescent="0.25">
      <c r="A579" t="s">
        <v>639</v>
      </c>
      <c r="B579" t="s">
        <v>55</v>
      </c>
      <c r="C579" t="s">
        <v>22</v>
      </c>
      <c r="D579" t="s">
        <v>27</v>
      </c>
      <c r="E579" t="s">
        <v>18</v>
      </c>
      <c r="F579" s="10">
        <v>44307</v>
      </c>
      <c r="G579" s="10">
        <v>44390</v>
      </c>
      <c r="H579" s="5">
        <v>1</v>
      </c>
      <c r="I579" s="11"/>
      <c r="J579" s="11"/>
      <c r="K579" s="12">
        <v>0.25</v>
      </c>
      <c r="L579" s="12">
        <v>85.32</v>
      </c>
      <c r="M579" t="s">
        <v>32</v>
      </c>
      <c r="N579" s="14">
        <f t="shared" si="72"/>
        <v>83</v>
      </c>
      <c r="O579" s="13" cm="1">
        <f t="array" ref="O579">INDEX(TechRate,MATCH(H579,TechNum,0))</f>
        <v>80</v>
      </c>
      <c r="P579" s="15">
        <f t="shared" si="73"/>
        <v>20</v>
      </c>
      <c r="Q579" s="15">
        <f t="shared" si="74"/>
        <v>20</v>
      </c>
      <c r="R579" s="15">
        <f t="shared" si="75"/>
        <v>85.32</v>
      </c>
      <c r="S579" s="15">
        <f t="shared" si="76"/>
        <v>105.32</v>
      </c>
      <c r="T579" s="15">
        <f t="shared" si="77"/>
        <v>105.32</v>
      </c>
      <c r="U579" s="13" t="str">
        <f t="shared" si="78"/>
        <v>Wed</v>
      </c>
      <c r="V579" s="13" t="str">
        <f t="shared" si="79"/>
        <v>Tue</v>
      </c>
    </row>
    <row r="580" spans="1:22" x14ac:dyDescent="0.25">
      <c r="A580" t="s">
        <v>640</v>
      </c>
      <c r="B580" t="s">
        <v>53</v>
      </c>
      <c r="C580" t="s">
        <v>23</v>
      </c>
      <c r="D580" t="s">
        <v>27</v>
      </c>
      <c r="F580" s="10">
        <v>44307</v>
      </c>
      <c r="G580" s="10">
        <v>44390</v>
      </c>
      <c r="H580" s="5">
        <v>2</v>
      </c>
      <c r="I580" s="11"/>
      <c r="J580" s="11"/>
      <c r="K580" s="12">
        <v>0.5</v>
      </c>
      <c r="L580" s="12">
        <v>107.4011</v>
      </c>
      <c r="M580" t="s">
        <v>33</v>
      </c>
      <c r="N580" s="14">
        <f t="shared" si="72"/>
        <v>83</v>
      </c>
      <c r="O580" s="13" cm="1">
        <f t="array" ref="O580">INDEX(TechRate,MATCH(H580,TechNum,0))</f>
        <v>140</v>
      </c>
      <c r="P580" s="15">
        <f t="shared" si="73"/>
        <v>70</v>
      </c>
      <c r="Q580" s="15">
        <f t="shared" si="74"/>
        <v>70</v>
      </c>
      <c r="R580" s="15">
        <f t="shared" si="75"/>
        <v>107.4011</v>
      </c>
      <c r="S580" s="15">
        <f t="shared" si="76"/>
        <v>177.40109999999999</v>
      </c>
      <c r="T580" s="15">
        <f t="shared" si="77"/>
        <v>177.40109999999999</v>
      </c>
      <c r="U580" s="13" t="str">
        <f t="shared" si="78"/>
        <v>Wed</v>
      </c>
      <c r="V580" s="13" t="str">
        <f t="shared" si="79"/>
        <v>Tue</v>
      </c>
    </row>
    <row r="581" spans="1:22" x14ac:dyDescent="0.25">
      <c r="A581" t="s">
        <v>641</v>
      </c>
      <c r="B581" t="s">
        <v>52</v>
      </c>
      <c r="C581" t="s">
        <v>24</v>
      </c>
      <c r="D581" t="s">
        <v>27</v>
      </c>
      <c r="F581" s="10">
        <v>44307</v>
      </c>
      <c r="G581" s="10">
        <v>44390</v>
      </c>
      <c r="H581" s="5">
        <v>2</v>
      </c>
      <c r="I581" s="11"/>
      <c r="J581" s="11"/>
      <c r="K581" s="12">
        <v>0.25</v>
      </c>
      <c r="L581" s="12">
        <v>108.36109999999999</v>
      </c>
      <c r="M581" t="s">
        <v>32</v>
      </c>
      <c r="N581" s="14">
        <f t="shared" si="72"/>
        <v>83</v>
      </c>
      <c r="O581" s="13" cm="1">
        <f t="array" ref="O581">INDEX(TechRate,MATCH(H581,TechNum,0))</f>
        <v>140</v>
      </c>
      <c r="P581" s="15">
        <f t="shared" si="73"/>
        <v>35</v>
      </c>
      <c r="Q581" s="15">
        <f t="shared" si="74"/>
        <v>35</v>
      </c>
      <c r="R581" s="15">
        <f t="shared" si="75"/>
        <v>108.36109999999999</v>
      </c>
      <c r="S581" s="15">
        <f t="shared" si="76"/>
        <v>143.36109999999999</v>
      </c>
      <c r="T581" s="15">
        <f t="shared" si="77"/>
        <v>143.36109999999999</v>
      </c>
      <c r="U581" s="13" t="str">
        <f t="shared" si="78"/>
        <v>Wed</v>
      </c>
      <c r="V581" s="13" t="str">
        <f t="shared" si="79"/>
        <v>Tue</v>
      </c>
    </row>
    <row r="582" spans="1:22" x14ac:dyDescent="0.25">
      <c r="A582" t="s">
        <v>642</v>
      </c>
      <c r="B582" t="s">
        <v>55</v>
      </c>
      <c r="C582" t="s">
        <v>22</v>
      </c>
      <c r="D582" t="s">
        <v>26</v>
      </c>
      <c r="F582" s="10">
        <v>44307</v>
      </c>
      <c r="G582" s="10">
        <v>44390</v>
      </c>
      <c r="H582" s="5">
        <v>1</v>
      </c>
      <c r="I582" s="11"/>
      <c r="J582" s="11"/>
      <c r="K582" s="12">
        <v>0.25</v>
      </c>
      <c r="L582" s="12">
        <v>120</v>
      </c>
      <c r="M582" t="s">
        <v>33</v>
      </c>
      <c r="N582" s="14">
        <f t="shared" si="72"/>
        <v>83</v>
      </c>
      <c r="O582" s="13" cm="1">
        <f t="array" ref="O582">INDEX(TechRate,MATCH(H582,TechNum,0))</f>
        <v>80</v>
      </c>
      <c r="P582" s="15">
        <f t="shared" si="73"/>
        <v>20</v>
      </c>
      <c r="Q582" s="15">
        <f t="shared" si="74"/>
        <v>20</v>
      </c>
      <c r="R582" s="15">
        <f t="shared" si="75"/>
        <v>120</v>
      </c>
      <c r="S582" s="15">
        <f t="shared" si="76"/>
        <v>140</v>
      </c>
      <c r="T582" s="15">
        <f t="shared" si="77"/>
        <v>140</v>
      </c>
      <c r="U582" s="13" t="str">
        <f t="shared" si="78"/>
        <v>Wed</v>
      </c>
      <c r="V582" s="13" t="str">
        <f t="shared" si="79"/>
        <v>Tue</v>
      </c>
    </row>
    <row r="583" spans="1:22" x14ac:dyDescent="0.25">
      <c r="A583" t="s">
        <v>643</v>
      </c>
      <c r="B583" t="s">
        <v>52</v>
      </c>
      <c r="C583" t="s">
        <v>24</v>
      </c>
      <c r="D583" t="s">
        <v>16</v>
      </c>
      <c r="F583" s="10">
        <v>44307</v>
      </c>
      <c r="G583" s="10">
        <v>44390</v>
      </c>
      <c r="H583" s="5">
        <v>2</v>
      </c>
      <c r="I583" s="11"/>
      <c r="J583" s="11"/>
      <c r="K583" s="12">
        <v>1.75</v>
      </c>
      <c r="L583" s="12">
        <v>416.85219999999998</v>
      </c>
      <c r="M583" t="s">
        <v>32</v>
      </c>
      <c r="N583" s="14">
        <f t="shared" si="72"/>
        <v>83</v>
      </c>
      <c r="O583" s="13" cm="1">
        <f t="array" ref="O583">INDEX(TechRate,MATCH(H583,TechNum,0))</f>
        <v>140</v>
      </c>
      <c r="P583" s="15">
        <f t="shared" si="73"/>
        <v>245</v>
      </c>
      <c r="Q583" s="15">
        <f t="shared" si="74"/>
        <v>245</v>
      </c>
      <c r="R583" s="15">
        <f t="shared" si="75"/>
        <v>416.85219999999998</v>
      </c>
      <c r="S583" s="15">
        <f t="shared" si="76"/>
        <v>661.85220000000004</v>
      </c>
      <c r="T583" s="15">
        <f t="shared" si="77"/>
        <v>661.85220000000004</v>
      </c>
      <c r="U583" s="13" t="str">
        <f t="shared" si="78"/>
        <v>Wed</v>
      </c>
      <c r="V583" s="13" t="str">
        <f t="shared" si="79"/>
        <v>Tue</v>
      </c>
    </row>
    <row r="584" spans="1:22" x14ac:dyDescent="0.25">
      <c r="A584" t="s">
        <v>644</v>
      </c>
      <c r="B584" t="s">
        <v>52</v>
      </c>
      <c r="C584" t="s">
        <v>24</v>
      </c>
      <c r="D584" t="s">
        <v>16</v>
      </c>
      <c r="F584" s="10">
        <v>44307</v>
      </c>
      <c r="G584" s="10">
        <v>44390</v>
      </c>
      <c r="H584" s="5">
        <v>2</v>
      </c>
      <c r="I584" s="11"/>
      <c r="J584" s="11"/>
      <c r="K584" s="12">
        <v>1.25</v>
      </c>
      <c r="L584" s="12">
        <v>449.04039999999998</v>
      </c>
      <c r="M584" t="s">
        <v>32</v>
      </c>
      <c r="N584" s="14">
        <f t="shared" si="72"/>
        <v>83</v>
      </c>
      <c r="O584" s="13" cm="1">
        <f t="array" ref="O584">INDEX(TechRate,MATCH(H584,TechNum,0))</f>
        <v>140</v>
      </c>
      <c r="P584" s="15">
        <f t="shared" si="73"/>
        <v>175</v>
      </c>
      <c r="Q584" s="15">
        <f t="shared" si="74"/>
        <v>175</v>
      </c>
      <c r="R584" s="15">
        <f t="shared" si="75"/>
        <v>449.04039999999998</v>
      </c>
      <c r="S584" s="15">
        <f t="shared" si="76"/>
        <v>624.04039999999998</v>
      </c>
      <c r="T584" s="15">
        <f t="shared" si="77"/>
        <v>624.04039999999998</v>
      </c>
      <c r="U584" s="13" t="str">
        <f t="shared" si="78"/>
        <v>Wed</v>
      </c>
      <c r="V584" s="13" t="str">
        <f t="shared" si="79"/>
        <v>Tue</v>
      </c>
    </row>
    <row r="585" spans="1:22" x14ac:dyDescent="0.25">
      <c r="A585" t="s">
        <v>645</v>
      </c>
      <c r="B585" t="s">
        <v>51</v>
      </c>
      <c r="C585" t="s">
        <v>23</v>
      </c>
      <c r="D585" t="s">
        <v>27</v>
      </c>
      <c r="F585" s="10">
        <v>44307</v>
      </c>
      <c r="G585" s="10">
        <v>44390</v>
      </c>
      <c r="H585" s="5">
        <v>2</v>
      </c>
      <c r="I585" s="11"/>
      <c r="J585" s="11"/>
      <c r="K585" s="12">
        <v>1</v>
      </c>
      <c r="L585" s="12">
        <v>463.70929999999998</v>
      </c>
      <c r="M585" t="s">
        <v>33</v>
      </c>
      <c r="N585" s="14">
        <f t="shared" si="72"/>
        <v>83</v>
      </c>
      <c r="O585" s="13" cm="1">
        <f t="array" ref="O585">INDEX(TechRate,MATCH(H585,TechNum,0))</f>
        <v>140</v>
      </c>
      <c r="P585" s="15">
        <f t="shared" si="73"/>
        <v>140</v>
      </c>
      <c r="Q585" s="15">
        <f t="shared" si="74"/>
        <v>140</v>
      </c>
      <c r="R585" s="15">
        <f t="shared" si="75"/>
        <v>463.70929999999998</v>
      </c>
      <c r="S585" s="15">
        <f t="shared" si="76"/>
        <v>603.70929999999998</v>
      </c>
      <c r="T585" s="15">
        <f t="shared" si="77"/>
        <v>603.70929999999998</v>
      </c>
      <c r="U585" s="13" t="str">
        <f t="shared" si="78"/>
        <v>Wed</v>
      </c>
      <c r="V585" s="13" t="str">
        <f t="shared" si="79"/>
        <v>Tue</v>
      </c>
    </row>
    <row r="586" spans="1:22" x14ac:dyDescent="0.25">
      <c r="A586" t="s">
        <v>646</v>
      </c>
      <c r="B586" t="s">
        <v>52</v>
      </c>
      <c r="C586" t="s">
        <v>24</v>
      </c>
      <c r="D586" t="s">
        <v>16</v>
      </c>
      <c r="F586" s="10">
        <v>44307</v>
      </c>
      <c r="G586" s="10">
        <v>44390</v>
      </c>
      <c r="H586" s="5">
        <v>2</v>
      </c>
      <c r="I586" s="11"/>
      <c r="J586" s="11"/>
      <c r="K586" s="12">
        <v>1.25</v>
      </c>
      <c r="L586" s="12">
        <v>488.4255</v>
      </c>
      <c r="M586" t="s">
        <v>32</v>
      </c>
      <c r="N586" s="14">
        <f t="shared" si="72"/>
        <v>83</v>
      </c>
      <c r="O586" s="13" cm="1">
        <f t="array" ref="O586">INDEX(TechRate,MATCH(H586,TechNum,0))</f>
        <v>140</v>
      </c>
      <c r="P586" s="15">
        <f t="shared" si="73"/>
        <v>175</v>
      </c>
      <c r="Q586" s="15">
        <f t="shared" si="74"/>
        <v>175</v>
      </c>
      <c r="R586" s="15">
        <f t="shared" si="75"/>
        <v>488.4255</v>
      </c>
      <c r="S586" s="15">
        <f t="shared" si="76"/>
        <v>663.42550000000006</v>
      </c>
      <c r="T586" s="15">
        <f t="shared" si="77"/>
        <v>663.42550000000006</v>
      </c>
      <c r="U586" s="13" t="str">
        <f t="shared" si="78"/>
        <v>Wed</v>
      </c>
      <c r="V586" s="13" t="str">
        <f t="shared" si="79"/>
        <v>Tue</v>
      </c>
    </row>
    <row r="587" spans="1:22" x14ac:dyDescent="0.25">
      <c r="A587" t="s">
        <v>647</v>
      </c>
      <c r="B587" t="s">
        <v>49</v>
      </c>
      <c r="C587" t="s">
        <v>24</v>
      </c>
      <c r="D587" t="s">
        <v>27</v>
      </c>
      <c r="F587" s="10">
        <v>44308</v>
      </c>
      <c r="G587" s="10">
        <v>44330</v>
      </c>
      <c r="H587" s="5">
        <v>1</v>
      </c>
      <c r="I587" s="11"/>
      <c r="J587" s="11"/>
      <c r="K587" s="12">
        <v>1</v>
      </c>
      <c r="L587" s="12">
        <v>65.947800000000001</v>
      </c>
      <c r="M587" t="s">
        <v>33</v>
      </c>
      <c r="N587" s="14">
        <f t="shared" si="72"/>
        <v>22</v>
      </c>
      <c r="O587" s="13" cm="1">
        <f t="array" ref="O587">INDEX(TechRate,MATCH(H587,TechNum,0))</f>
        <v>80</v>
      </c>
      <c r="P587" s="15">
        <f t="shared" si="73"/>
        <v>80</v>
      </c>
      <c r="Q587" s="15">
        <f t="shared" si="74"/>
        <v>80</v>
      </c>
      <c r="R587" s="15">
        <f t="shared" si="75"/>
        <v>65.947800000000001</v>
      </c>
      <c r="S587" s="15">
        <f t="shared" si="76"/>
        <v>145.9478</v>
      </c>
      <c r="T587" s="15">
        <f t="shared" si="77"/>
        <v>145.9478</v>
      </c>
      <c r="U587" s="13" t="str">
        <f t="shared" si="78"/>
        <v>Thu</v>
      </c>
      <c r="V587" s="13" t="str">
        <f t="shared" si="79"/>
        <v>Fri</v>
      </c>
    </row>
    <row r="588" spans="1:22" x14ac:dyDescent="0.25">
      <c r="A588" t="s">
        <v>648</v>
      </c>
      <c r="B588" t="s">
        <v>51</v>
      </c>
      <c r="C588" t="s">
        <v>22</v>
      </c>
      <c r="D588" t="s">
        <v>26</v>
      </c>
      <c r="F588" s="10">
        <v>44308</v>
      </c>
      <c r="G588" s="10">
        <v>44331</v>
      </c>
      <c r="H588" s="5">
        <v>1</v>
      </c>
      <c r="I588" s="11"/>
      <c r="J588" s="11"/>
      <c r="K588" s="12">
        <v>0.25</v>
      </c>
      <c r="L588" s="12">
        <v>109.2323</v>
      </c>
      <c r="M588" t="s">
        <v>32</v>
      </c>
      <c r="N588" s="14">
        <f t="shared" si="72"/>
        <v>23</v>
      </c>
      <c r="O588" s="13" cm="1">
        <f t="array" ref="O588">INDEX(TechRate,MATCH(H588,TechNum,0))</f>
        <v>80</v>
      </c>
      <c r="P588" s="15">
        <f t="shared" si="73"/>
        <v>20</v>
      </c>
      <c r="Q588" s="15">
        <f t="shared" si="74"/>
        <v>20</v>
      </c>
      <c r="R588" s="15">
        <f t="shared" si="75"/>
        <v>109.2323</v>
      </c>
      <c r="S588" s="15">
        <f t="shared" si="76"/>
        <v>129.23230000000001</v>
      </c>
      <c r="T588" s="15">
        <f t="shared" si="77"/>
        <v>129.23230000000001</v>
      </c>
      <c r="U588" s="13" t="str">
        <f t="shared" si="78"/>
        <v>Thu</v>
      </c>
      <c r="V588" s="13" t="str">
        <f t="shared" si="79"/>
        <v>Sat</v>
      </c>
    </row>
    <row r="589" spans="1:22" x14ac:dyDescent="0.25">
      <c r="A589" t="s">
        <v>649</v>
      </c>
      <c r="B589" t="s">
        <v>51</v>
      </c>
      <c r="C589" t="s">
        <v>22</v>
      </c>
      <c r="D589" t="s">
        <v>27</v>
      </c>
      <c r="F589" s="10">
        <v>44308</v>
      </c>
      <c r="G589" s="10">
        <v>44341</v>
      </c>
      <c r="H589" s="5">
        <v>2</v>
      </c>
      <c r="I589" s="11"/>
      <c r="J589" s="11"/>
      <c r="K589" s="12">
        <v>0.5</v>
      </c>
      <c r="L589" s="12">
        <v>86</v>
      </c>
      <c r="M589" t="s">
        <v>33</v>
      </c>
      <c r="N589" s="14">
        <f t="shared" si="72"/>
        <v>33</v>
      </c>
      <c r="O589" s="13" cm="1">
        <f t="array" ref="O589">INDEX(TechRate,MATCH(H589,TechNum,0))</f>
        <v>140</v>
      </c>
      <c r="P589" s="15">
        <f t="shared" si="73"/>
        <v>70</v>
      </c>
      <c r="Q589" s="15">
        <f t="shared" si="74"/>
        <v>70</v>
      </c>
      <c r="R589" s="15">
        <f t="shared" si="75"/>
        <v>86</v>
      </c>
      <c r="S589" s="15">
        <f t="shared" si="76"/>
        <v>156</v>
      </c>
      <c r="T589" s="15">
        <f t="shared" si="77"/>
        <v>156</v>
      </c>
      <c r="U589" s="13" t="str">
        <f t="shared" si="78"/>
        <v>Thu</v>
      </c>
      <c r="V589" s="13" t="str">
        <f t="shared" si="79"/>
        <v>Tue</v>
      </c>
    </row>
    <row r="590" spans="1:22" x14ac:dyDescent="0.25">
      <c r="A590" t="s">
        <v>650</v>
      </c>
      <c r="B590" t="s">
        <v>54</v>
      </c>
      <c r="C590" t="s">
        <v>59</v>
      </c>
      <c r="D590" t="s">
        <v>26</v>
      </c>
      <c r="F590" s="10">
        <v>44308</v>
      </c>
      <c r="G590" s="10">
        <v>44380</v>
      </c>
      <c r="H590" s="5">
        <v>1</v>
      </c>
      <c r="I590" s="11"/>
      <c r="J590" s="11"/>
      <c r="K590" s="12">
        <v>0.25</v>
      </c>
      <c r="L590" s="12">
        <v>142.91249999999999</v>
      </c>
      <c r="M590" t="s">
        <v>33</v>
      </c>
      <c r="N590" s="14">
        <f t="shared" si="72"/>
        <v>72</v>
      </c>
      <c r="O590" s="13" cm="1">
        <f t="array" ref="O590">INDEX(TechRate,MATCH(H590,TechNum,0))</f>
        <v>80</v>
      </c>
      <c r="P590" s="15">
        <f t="shared" si="73"/>
        <v>20</v>
      </c>
      <c r="Q590" s="15">
        <f t="shared" si="74"/>
        <v>20</v>
      </c>
      <c r="R590" s="15">
        <f t="shared" si="75"/>
        <v>142.91249999999999</v>
      </c>
      <c r="S590" s="15">
        <f t="shared" si="76"/>
        <v>162.91249999999999</v>
      </c>
      <c r="T590" s="15">
        <f t="shared" si="77"/>
        <v>162.91249999999999</v>
      </c>
      <c r="U590" s="13" t="str">
        <f t="shared" si="78"/>
        <v>Thu</v>
      </c>
      <c r="V590" s="13" t="str">
        <f t="shared" si="79"/>
        <v>Sat</v>
      </c>
    </row>
    <row r="591" spans="1:22" x14ac:dyDescent="0.25">
      <c r="A591" t="s">
        <v>651</v>
      </c>
      <c r="B591" t="s">
        <v>51</v>
      </c>
      <c r="C591" t="s">
        <v>22</v>
      </c>
      <c r="D591" t="s">
        <v>27</v>
      </c>
      <c r="F591" s="10">
        <v>44309</v>
      </c>
      <c r="G591" s="10">
        <v>44327</v>
      </c>
      <c r="H591" s="5">
        <v>2</v>
      </c>
      <c r="I591" s="11"/>
      <c r="J591" s="11"/>
      <c r="K591" s="12">
        <v>0.25</v>
      </c>
      <c r="L591" s="12">
        <v>82.98</v>
      </c>
      <c r="M591" t="s">
        <v>32</v>
      </c>
      <c r="N591" s="14">
        <f t="shared" ref="N591:N654" si="80">IF(G591="","",G591-F591)</f>
        <v>18</v>
      </c>
      <c r="O591" s="13" cm="1">
        <f t="array" ref="O591">INDEX(TechRate,MATCH(H591,TechNum,0))</f>
        <v>140</v>
      </c>
      <c r="P591" s="15">
        <f t="shared" ref="P591:P654" si="81">O591*K591</f>
        <v>35</v>
      </c>
      <c r="Q591" s="15">
        <f t="shared" ref="Q591:Q654" si="82">IF(I591="Yes",0,P591)</f>
        <v>35</v>
      </c>
      <c r="R591" s="15">
        <f t="shared" ref="R591:R654" si="83">IF(J591="Yes",0,L591)</f>
        <v>82.98</v>
      </c>
      <c r="S591" s="15">
        <f t="shared" ref="S591:S654" si="84">SUM(L591,P591)</f>
        <v>117.98</v>
      </c>
      <c r="T591" s="15">
        <f t="shared" ref="T591:T654" si="85">SUM(Q591,R591)</f>
        <v>117.98</v>
      </c>
      <c r="U591" s="13" t="str">
        <f t="shared" ref="U591:U654" si="86">TEXT(F591,"ddd")</f>
        <v>Fri</v>
      </c>
      <c r="V591" s="13" t="str">
        <f t="shared" ref="V591:V654" si="87">TEXT(G591,"ddd")</f>
        <v>Tue</v>
      </c>
    </row>
    <row r="592" spans="1:22" x14ac:dyDescent="0.25">
      <c r="A592" t="s">
        <v>652</v>
      </c>
      <c r="B592" t="s">
        <v>54</v>
      </c>
      <c r="C592" t="s">
        <v>59</v>
      </c>
      <c r="D592" t="s">
        <v>26</v>
      </c>
      <c r="F592" s="10">
        <v>44309</v>
      </c>
      <c r="G592" s="10">
        <v>44345</v>
      </c>
      <c r="H592" s="5">
        <v>1</v>
      </c>
      <c r="I592" s="11"/>
      <c r="J592" s="11"/>
      <c r="K592" s="12">
        <v>0.25</v>
      </c>
      <c r="L592" s="12">
        <v>120</v>
      </c>
      <c r="M592" t="s">
        <v>33</v>
      </c>
      <c r="N592" s="14">
        <f t="shared" si="80"/>
        <v>36</v>
      </c>
      <c r="O592" s="13" cm="1">
        <f t="array" ref="O592">INDEX(TechRate,MATCH(H592,TechNum,0))</f>
        <v>80</v>
      </c>
      <c r="P592" s="15">
        <f t="shared" si="81"/>
        <v>20</v>
      </c>
      <c r="Q592" s="15">
        <f t="shared" si="82"/>
        <v>20</v>
      </c>
      <c r="R592" s="15">
        <f t="shared" si="83"/>
        <v>120</v>
      </c>
      <c r="S592" s="15">
        <f t="shared" si="84"/>
        <v>140</v>
      </c>
      <c r="T592" s="15">
        <f t="shared" si="85"/>
        <v>140</v>
      </c>
      <c r="U592" s="13" t="str">
        <f t="shared" si="86"/>
        <v>Fri</v>
      </c>
      <c r="V592" s="13" t="str">
        <f t="shared" si="87"/>
        <v>Sat</v>
      </c>
    </row>
    <row r="593" spans="1:22" x14ac:dyDescent="0.25">
      <c r="A593" t="s">
        <v>653</v>
      </c>
      <c r="B593" t="s">
        <v>51</v>
      </c>
      <c r="C593" t="s">
        <v>22</v>
      </c>
      <c r="D593" t="s">
        <v>27</v>
      </c>
      <c r="F593" s="10">
        <v>44309</v>
      </c>
      <c r="G593" s="10">
        <v>44348</v>
      </c>
      <c r="H593" s="5">
        <v>2</v>
      </c>
      <c r="I593" s="11"/>
      <c r="J593" s="11"/>
      <c r="K593" s="12">
        <v>0.25</v>
      </c>
      <c r="L593" s="12">
        <v>120</v>
      </c>
      <c r="M593" t="s">
        <v>32</v>
      </c>
      <c r="N593" s="14">
        <f t="shared" si="80"/>
        <v>39</v>
      </c>
      <c r="O593" s="13" cm="1">
        <f t="array" ref="O593">INDEX(TechRate,MATCH(H593,TechNum,0))</f>
        <v>140</v>
      </c>
      <c r="P593" s="15">
        <f t="shared" si="81"/>
        <v>35</v>
      </c>
      <c r="Q593" s="15">
        <f t="shared" si="82"/>
        <v>35</v>
      </c>
      <c r="R593" s="15">
        <f t="shared" si="83"/>
        <v>120</v>
      </c>
      <c r="S593" s="15">
        <f t="shared" si="84"/>
        <v>155</v>
      </c>
      <c r="T593" s="15">
        <f t="shared" si="85"/>
        <v>155</v>
      </c>
      <c r="U593" s="13" t="str">
        <f t="shared" si="86"/>
        <v>Fri</v>
      </c>
      <c r="V593" s="13" t="str">
        <f t="shared" si="87"/>
        <v>Tue</v>
      </c>
    </row>
    <row r="594" spans="1:22" x14ac:dyDescent="0.25">
      <c r="A594" t="s">
        <v>654</v>
      </c>
      <c r="B594" t="s">
        <v>51</v>
      </c>
      <c r="C594" t="s">
        <v>22</v>
      </c>
      <c r="D594" t="s">
        <v>16</v>
      </c>
      <c r="F594" s="10">
        <v>44309</v>
      </c>
      <c r="G594" s="10"/>
      <c r="H594" s="5">
        <v>2</v>
      </c>
      <c r="I594" s="11"/>
      <c r="J594" s="11"/>
      <c r="K594" s="12"/>
      <c r="L594" s="12">
        <v>356.23509999999999</v>
      </c>
      <c r="M594" t="s">
        <v>33</v>
      </c>
      <c r="N594" s="14" t="str">
        <f t="shared" si="80"/>
        <v/>
      </c>
      <c r="O594" s="13" cm="1">
        <f t="array" ref="O594">INDEX(TechRate,MATCH(H594,TechNum,0))</f>
        <v>140</v>
      </c>
      <c r="P594" s="15">
        <f t="shared" si="81"/>
        <v>0</v>
      </c>
      <c r="Q594" s="15">
        <f t="shared" si="82"/>
        <v>0</v>
      </c>
      <c r="R594" s="15">
        <f t="shared" si="83"/>
        <v>356.23509999999999</v>
      </c>
      <c r="S594" s="15">
        <f t="shared" si="84"/>
        <v>356.23509999999999</v>
      </c>
      <c r="T594" s="15">
        <f t="shared" si="85"/>
        <v>356.23509999999999</v>
      </c>
      <c r="U594" s="13" t="str">
        <f t="shared" si="86"/>
        <v>Fri</v>
      </c>
      <c r="V594" s="13" t="str">
        <f t="shared" si="87"/>
        <v>Sat</v>
      </c>
    </row>
    <row r="595" spans="1:22" x14ac:dyDescent="0.25">
      <c r="A595" t="s">
        <v>655</v>
      </c>
      <c r="B595" t="s">
        <v>55</v>
      </c>
      <c r="C595" t="s">
        <v>22</v>
      </c>
      <c r="D595" t="s">
        <v>28</v>
      </c>
      <c r="F595" s="10">
        <v>44310</v>
      </c>
      <c r="G595" s="10">
        <v>44327</v>
      </c>
      <c r="H595" s="5">
        <v>2</v>
      </c>
      <c r="I595" s="11"/>
      <c r="J595" s="11"/>
      <c r="K595" s="12">
        <v>0.75</v>
      </c>
      <c r="L595" s="12">
        <v>200</v>
      </c>
      <c r="M595" t="s">
        <v>32</v>
      </c>
      <c r="N595" s="14">
        <f t="shared" si="80"/>
        <v>17</v>
      </c>
      <c r="O595" s="13" cm="1">
        <f t="array" ref="O595">INDEX(TechRate,MATCH(H595,TechNum,0))</f>
        <v>140</v>
      </c>
      <c r="P595" s="15">
        <f t="shared" si="81"/>
        <v>105</v>
      </c>
      <c r="Q595" s="15">
        <f t="shared" si="82"/>
        <v>105</v>
      </c>
      <c r="R595" s="15">
        <f t="shared" si="83"/>
        <v>200</v>
      </c>
      <c r="S595" s="15">
        <f t="shared" si="84"/>
        <v>305</v>
      </c>
      <c r="T595" s="15">
        <f t="shared" si="85"/>
        <v>305</v>
      </c>
      <c r="U595" s="13" t="str">
        <f t="shared" si="86"/>
        <v>Sat</v>
      </c>
      <c r="V595" s="13" t="str">
        <f t="shared" si="87"/>
        <v>Tue</v>
      </c>
    </row>
    <row r="596" spans="1:22" x14ac:dyDescent="0.25">
      <c r="A596" t="s">
        <v>656</v>
      </c>
      <c r="B596" t="s">
        <v>54</v>
      </c>
      <c r="C596" t="s">
        <v>59</v>
      </c>
      <c r="D596" t="s">
        <v>27</v>
      </c>
      <c r="F596" s="10">
        <v>44312</v>
      </c>
      <c r="G596" s="10">
        <v>44321</v>
      </c>
      <c r="H596" s="5">
        <v>1</v>
      </c>
      <c r="I596" s="11"/>
      <c r="J596" s="11"/>
      <c r="K596" s="12">
        <v>0.5</v>
      </c>
      <c r="L596" s="12">
        <v>180</v>
      </c>
      <c r="M596" t="s">
        <v>32</v>
      </c>
      <c r="N596" s="14">
        <f t="shared" si="80"/>
        <v>9</v>
      </c>
      <c r="O596" s="13" cm="1">
        <f t="array" ref="O596">INDEX(TechRate,MATCH(H596,TechNum,0))</f>
        <v>80</v>
      </c>
      <c r="P596" s="15">
        <f t="shared" si="81"/>
        <v>40</v>
      </c>
      <c r="Q596" s="15">
        <f t="shared" si="82"/>
        <v>40</v>
      </c>
      <c r="R596" s="15">
        <f t="shared" si="83"/>
        <v>180</v>
      </c>
      <c r="S596" s="15">
        <f t="shared" si="84"/>
        <v>220</v>
      </c>
      <c r="T596" s="15">
        <f t="shared" si="85"/>
        <v>220</v>
      </c>
      <c r="U596" s="13" t="str">
        <f t="shared" si="86"/>
        <v>Mon</v>
      </c>
      <c r="V596" s="13" t="str">
        <f t="shared" si="87"/>
        <v>Wed</v>
      </c>
    </row>
    <row r="597" spans="1:22" x14ac:dyDescent="0.25">
      <c r="A597" t="s">
        <v>657</v>
      </c>
      <c r="B597" t="s">
        <v>52</v>
      </c>
      <c r="C597" t="s">
        <v>58</v>
      </c>
      <c r="D597" t="s">
        <v>26</v>
      </c>
      <c r="F597" s="10">
        <v>44312</v>
      </c>
      <c r="G597" s="10">
        <v>44322</v>
      </c>
      <c r="H597" s="5">
        <v>1</v>
      </c>
      <c r="I597" s="11"/>
      <c r="J597" s="11"/>
      <c r="K597" s="12">
        <v>0.25</v>
      </c>
      <c r="L597" s="12">
        <v>41.359499999999997</v>
      </c>
      <c r="M597" t="s">
        <v>32</v>
      </c>
      <c r="N597" s="14">
        <f t="shared" si="80"/>
        <v>10</v>
      </c>
      <c r="O597" s="13" cm="1">
        <f t="array" ref="O597">INDEX(TechRate,MATCH(H597,TechNum,0))</f>
        <v>80</v>
      </c>
      <c r="P597" s="15">
        <f t="shared" si="81"/>
        <v>20</v>
      </c>
      <c r="Q597" s="15">
        <f t="shared" si="82"/>
        <v>20</v>
      </c>
      <c r="R597" s="15">
        <f t="shared" si="83"/>
        <v>41.359499999999997</v>
      </c>
      <c r="S597" s="15">
        <f t="shared" si="84"/>
        <v>61.359499999999997</v>
      </c>
      <c r="T597" s="15">
        <f t="shared" si="85"/>
        <v>61.359499999999997</v>
      </c>
      <c r="U597" s="13" t="str">
        <f t="shared" si="86"/>
        <v>Mon</v>
      </c>
      <c r="V597" s="13" t="str">
        <f t="shared" si="87"/>
        <v>Thu</v>
      </c>
    </row>
    <row r="598" spans="1:22" x14ac:dyDescent="0.25">
      <c r="A598" t="s">
        <v>658</v>
      </c>
      <c r="B598" t="s">
        <v>49</v>
      </c>
      <c r="C598" t="s">
        <v>59</v>
      </c>
      <c r="D598" t="s">
        <v>26</v>
      </c>
      <c r="F598" s="10">
        <v>44312</v>
      </c>
      <c r="G598" s="10">
        <v>44323</v>
      </c>
      <c r="H598" s="5">
        <v>2</v>
      </c>
      <c r="I598" s="11"/>
      <c r="J598" s="11"/>
      <c r="K598" s="12">
        <v>0.25</v>
      </c>
      <c r="L598" s="12">
        <v>667.79300000000001</v>
      </c>
      <c r="M598" t="s">
        <v>32</v>
      </c>
      <c r="N598" s="14">
        <f t="shared" si="80"/>
        <v>11</v>
      </c>
      <c r="O598" s="13" cm="1">
        <f t="array" ref="O598">INDEX(TechRate,MATCH(H598,TechNum,0))</f>
        <v>140</v>
      </c>
      <c r="P598" s="15">
        <f t="shared" si="81"/>
        <v>35</v>
      </c>
      <c r="Q598" s="15">
        <f t="shared" si="82"/>
        <v>35</v>
      </c>
      <c r="R598" s="15">
        <f t="shared" si="83"/>
        <v>667.79300000000001</v>
      </c>
      <c r="S598" s="15">
        <f t="shared" si="84"/>
        <v>702.79300000000001</v>
      </c>
      <c r="T598" s="15">
        <f t="shared" si="85"/>
        <v>702.79300000000001</v>
      </c>
      <c r="U598" s="13" t="str">
        <f t="shared" si="86"/>
        <v>Mon</v>
      </c>
      <c r="V598" s="13" t="str">
        <f t="shared" si="87"/>
        <v>Fri</v>
      </c>
    </row>
    <row r="599" spans="1:22" x14ac:dyDescent="0.25">
      <c r="A599" t="s">
        <v>659</v>
      </c>
      <c r="B599" t="s">
        <v>52</v>
      </c>
      <c r="C599" t="s">
        <v>24</v>
      </c>
      <c r="D599" t="s">
        <v>27</v>
      </c>
      <c r="F599" s="10">
        <v>44312</v>
      </c>
      <c r="G599" s="10">
        <v>44328</v>
      </c>
      <c r="H599" s="5">
        <v>1</v>
      </c>
      <c r="I599" s="11"/>
      <c r="J599" s="11"/>
      <c r="K599" s="12">
        <v>0.25</v>
      </c>
      <c r="L599" s="12">
        <v>36.739400000000003</v>
      </c>
      <c r="M599" t="s">
        <v>33</v>
      </c>
      <c r="N599" s="14">
        <f t="shared" si="80"/>
        <v>16</v>
      </c>
      <c r="O599" s="13" cm="1">
        <f t="array" ref="O599">INDEX(TechRate,MATCH(H599,TechNum,0))</f>
        <v>80</v>
      </c>
      <c r="P599" s="15">
        <f t="shared" si="81"/>
        <v>20</v>
      </c>
      <c r="Q599" s="15">
        <f t="shared" si="82"/>
        <v>20</v>
      </c>
      <c r="R599" s="15">
        <f t="shared" si="83"/>
        <v>36.739400000000003</v>
      </c>
      <c r="S599" s="15">
        <f t="shared" si="84"/>
        <v>56.739400000000003</v>
      </c>
      <c r="T599" s="15">
        <f t="shared" si="85"/>
        <v>56.739400000000003</v>
      </c>
      <c r="U599" s="13" t="str">
        <f t="shared" si="86"/>
        <v>Mon</v>
      </c>
      <c r="V599" s="13" t="str">
        <f t="shared" si="87"/>
        <v>Wed</v>
      </c>
    </row>
    <row r="600" spans="1:22" x14ac:dyDescent="0.25">
      <c r="A600" t="s">
        <v>660</v>
      </c>
      <c r="B600" t="s">
        <v>50</v>
      </c>
      <c r="C600" t="s">
        <v>59</v>
      </c>
      <c r="D600" t="s">
        <v>26</v>
      </c>
      <c r="F600" s="10">
        <v>44312</v>
      </c>
      <c r="G600" s="10">
        <v>44328</v>
      </c>
      <c r="H600" s="5">
        <v>1</v>
      </c>
      <c r="I600" s="11"/>
      <c r="J600" s="11"/>
      <c r="K600" s="12">
        <v>0.25</v>
      </c>
      <c r="L600" s="12">
        <v>91.290899999999993</v>
      </c>
      <c r="M600" t="s">
        <v>33</v>
      </c>
      <c r="N600" s="14">
        <f t="shared" si="80"/>
        <v>16</v>
      </c>
      <c r="O600" s="13" cm="1">
        <f t="array" ref="O600">INDEX(TechRate,MATCH(H600,TechNum,0))</f>
        <v>80</v>
      </c>
      <c r="P600" s="15">
        <f t="shared" si="81"/>
        <v>20</v>
      </c>
      <c r="Q600" s="15">
        <f t="shared" si="82"/>
        <v>20</v>
      </c>
      <c r="R600" s="15">
        <f t="shared" si="83"/>
        <v>91.290899999999993</v>
      </c>
      <c r="S600" s="15">
        <f t="shared" si="84"/>
        <v>111.29089999999999</v>
      </c>
      <c r="T600" s="15">
        <f t="shared" si="85"/>
        <v>111.29089999999999</v>
      </c>
      <c r="U600" s="13" t="str">
        <f t="shared" si="86"/>
        <v>Mon</v>
      </c>
      <c r="V600" s="13" t="str">
        <f t="shared" si="87"/>
        <v>Wed</v>
      </c>
    </row>
    <row r="601" spans="1:22" x14ac:dyDescent="0.25">
      <c r="A601" t="s">
        <v>661</v>
      </c>
      <c r="B601" t="s">
        <v>51</v>
      </c>
      <c r="C601" t="s">
        <v>22</v>
      </c>
      <c r="D601" t="s">
        <v>26</v>
      </c>
      <c r="E601" t="s">
        <v>18</v>
      </c>
      <c r="F601" s="10">
        <v>44312</v>
      </c>
      <c r="G601" s="10">
        <v>44334</v>
      </c>
      <c r="H601" s="5">
        <v>1</v>
      </c>
      <c r="I601" s="11"/>
      <c r="J601" s="11"/>
      <c r="K601" s="12">
        <v>0.25</v>
      </c>
      <c r="L601" s="12">
        <v>21.33</v>
      </c>
      <c r="M601" t="s">
        <v>32</v>
      </c>
      <c r="N601" s="14">
        <f t="shared" si="80"/>
        <v>22</v>
      </c>
      <c r="O601" s="13" cm="1">
        <f t="array" ref="O601">INDEX(TechRate,MATCH(H601,TechNum,0))</f>
        <v>80</v>
      </c>
      <c r="P601" s="15">
        <f t="shared" si="81"/>
        <v>20</v>
      </c>
      <c r="Q601" s="15">
        <f t="shared" si="82"/>
        <v>20</v>
      </c>
      <c r="R601" s="15">
        <f t="shared" si="83"/>
        <v>21.33</v>
      </c>
      <c r="S601" s="15">
        <f t="shared" si="84"/>
        <v>41.33</v>
      </c>
      <c r="T601" s="15">
        <f t="shared" si="85"/>
        <v>41.33</v>
      </c>
      <c r="U601" s="13" t="str">
        <f t="shared" si="86"/>
        <v>Mon</v>
      </c>
      <c r="V601" s="13" t="str">
        <f t="shared" si="87"/>
        <v>Tue</v>
      </c>
    </row>
    <row r="602" spans="1:22" x14ac:dyDescent="0.25">
      <c r="A602" t="s">
        <v>662</v>
      </c>
      <c r="B602" t="s">
        <v>57</v>
      </c>
      <c r="C602" t="s">
        <v>59</v>
      </c>
      <c r="D602" t="s">
        <v>17</v>
      </c>
      <c r="F602" s="10">
        <v>44312</v>
      </c>
      <c r="G602" s="10">
        <v>44335</v>
      </c>
      <c r="H602" s="5">
        <v>2</v>
      </c>
      <c r="I602" s="11"/>
      <c r="J602" s="11"/>
      <c r="K602" s="12">
        <v>3.75</v>
      </c>
      <c r="L602" s="12">
        <v>511.15660000000003</v>
      </c>
      <c r="M602" t="s">
        <v>33</v>
      </c>
      <c r="N602" s="14">
        <f t="shared" si="80"/>
        <v>23</v>
      </c>
      <c r="O602" s="13" cm="1">
        <f t="array" ref="O602">INDEX(TechRate,MATCH(H602,TechNum,0))</f>
        <v>140</v>
      </c>
      <c r="P602" s="15">
        <f t="shared" si="81"/>
        <v>525</v>
      </c>
      <c r="Q602" s="15">
        <f t="shared" si="82"/>
        <v>525</v>
      </c>
      <c r="R602" s="15">
        <f t="shared" si="83"/>
        <v>511.15660000000003</v>
      </c>
      <c r="S602" s="15">
        <f t="shared" si="84"/>
        <v>1036.1566</v>
      </c>
      <c r="T602" s="15">
        <f t="shared" si="85"/>
        <v>1036.1566</v>
      </c>
      <c r="U602" s="13" t="str">
        <f t="shared" si="86"/>
        <v>Mon</v>
      </c>
      <c r="V602" s="13" t="str">
        <f t="shared" si="87"/>
        <v>Wed</v>
      </c>
    </row>
    <row r="603" spans="1:22" x14ac:dyDescent="0.25">
      <c r="A603" t="s">
        <v>663</v>
      </c>
      <c r="B603" t="s">
        <v>50</v>
      </c>
      <c r="C603" t="s">
        <v>59</v>
      </c>
      <c r="D603" t="s">
        <v>27</v>
      </c>
      <c r="F603" s="10">
        <v>44312</v>
      </c>
      <c r="G603" s="10">
        <v>44348</v>
      </c>
      <c r="H603" s="5">
        <v>1</v>
      </c>
      <c r="I603" s="11"/>
      <c r="J603" s="11"/>
      <c r="K603" s="12">
        <v>0.5</v>
      </c>
      <c r="L603" s="12">
        <v>24.406400000000001</v>
      </c>
      <c r="M603" t="s">
        <v>34</v>
      </c>
      <c r="N603" s="14">
        <f t="shared" si="80"/>
        <v>36</v>
      </c>
      <c r="O603" s="13" cm="1">
        <f t="array" ref="O603">INDEX(TechRate,MATCH(H603,TechNum,0))</f>
        <v>80</v>
      </c>
      <c r="P603" s="15">
        <f t="shared" si="81"/>
        <v>40</v>
      </c>
      <c r="Q603" s="15">
        <f t="shared" si="82"/>
        <v>40</v>
      </c>
      <c r="R603" s="15">
        <f t="shared" si="83"/>
        <v>24.406400000000001</v>
      </c>
      <c r="S603" s="15">
        <f t="shared" si="84"/>
        <v>64.406400000000005</v>
      </c>
      <c r="T603" s="15">
        <f t="shared" si="85"/>
        <v>64.406400000000005</v>
      </c>
      <c r="U603" s="13" t="str">
        <f t="shared" si="86"/>
        <v>Mon</v>
      </c>
      <c r="V603" s="13" t="str">
        <f t="shared" si="87"/>
        <v>Tue</v>
      </c>
    </row>
    <row r="604" spans="1:22" x14ac:dyDescent="0.25">
      <c r="A604" t="s">
        <v>664</v>
      </c>
      <c r="B604" t="s">
        <v>50</v>
      </c>
      <c r="C604" t="s">
        <v>59</v>
      </c>
      <c r="D604" t="s">
        <v>27</v>
      </c>
      <c r="E604" t="s">
        <v>18</v>
      </c>
      <c r="F604" s="10">
        <v>44312</v>
      </c>
      <c r="G604" s="10">
        <v>44348</v>
      </c>
      <c r="H604" s="5">
        <v>2</v>
      </c>
      <c r="I604" s="11"/>
      <c r="J604" s="11" t="s">
        <v>18</v>
      </c>
      <c r="K604" s="12">
        <v>0.5</v>
      </c>
      <c r="L604" s="12">
        <v>54.18</v>
      </c>
      <c r="M604" t="s">
        <v>33</v>
      </c>
      <c r="N604" s="14">
        <f t="shared" si="80"/>
        <v>36</v>
      </c>
      <c r="O604" s="13" cm="1">
        <f t="array" ref="O604">INDEX(TechRate,MATCH(H604,TechNum,0))</f>
        <v>140</v>
      </c>
      <c r="P604" s="15">
        <f t="shared" si="81"/>
        <v>70</v>
      </c>
      <c r="Q604" s="15">
        <f t="shared" si="82"/>
        <v>70</v>
      </c>
      <c r="R604" s="15">
        <f t="shared" si="83"/>
        <v>0</v>
      </c>
      <c r="S604" s="15">
        <f t="shared" si="84"/>
        <v>124.18</v>
      </c>
      <c r="T604" s="15">
        <f t="shared" si="85"/>
        <v>70</v>
      </c>
      <c r="U604" s="13" t="str">
        <f t="shared" si="86"/>
        <v>Mon</v>
      </c>
      <c r="V604" s="13" t="str">
        <f t="shared" si="87"/>
        <v>Tue</v>
      </c>
    </row>
    <row r="605" spans="1:22" x14ac:dyDescent="0.25">
      <c r="A605" t="s">
        <v>665</v>
      </c>
      <c r="B605" t="s">
        <v>52</v>
      </c>
      <c r="C605" t="s">
        <v>58</v>
      </c>
      <c r="D605" t="s">
        <v>26</v>
      </c>
      <c r="F605" s="10">
        <v>44312</v>
      </c>
      <c r="G605" s="10">
        <v>44350</v>
      </c>
      <c r="H605" s="5">
        <v>1</v>
      </c>
      <c r="I605" s="11"/>
      <c r="J605" s="11"/>
      <c r="K605" s="12">
        <v>0.25</v>
      </c>
      <c r="L605" s="12">
        <v>93.6</v>
      </c>
      <c r="M605" t="s">
        <v>34</v>
      </c>
      <c r="N605" s="14">
        <f t="shared" si="80"/>
        <v>38</v>
      </c>
      <c r="O605" s="13" cm="1">
        <f t="array" ref="O605">INDEX(TechRate,MATCH(H605,TechNum,0))</f>
        <v>80</v>
      </c>
      <c r="P605" s="15">
        <f t="shared" si="81"/>
        <v>20</v>
      </c>
      <c r="Q605" s="15">
        <f t="shared" si="82"/>
        <v>20</v>
      </c>
      <c r="R605" s="15">
        <f t="shared" si="83"/>
        <v>93.6</v>
      </c>
      <c r="S605" s="15">
        <f t="shared" si="84"/>
        <v>113.6</v>
      </c>
      <c r="T605" s="15">
        <f t="shared" si="85"/>
        <v>113.6</v>
      </c>
      <c r="U605" s="13" t="str">
        <f t="shared" si="86"/>
        <v>Mon</v>
      </c>
      <c r="V605" s="13" t="str">
        <f t="shared" si="87"/>
        <v>Thu</v>
      </c>
    </row>
    <row r="606" spans="1:22" x14ac:dyDescent="0.25">
      <c r="A606" t="s">
        <v>666</v>
      </c>
      <c r="B606" t="s">
        <v>52</v>
      </c>
      <c r="C606" t="s">
        <v>58</v>
      </c>
      <c r="D606" t="s">
        <v>27</v>
      </c>
      <c r="F606" s="10">
        <v>44312</v>
      </c>
      <c r="G606" s="10">
        <v>44355</v>
      </c>
      <c r="H606" s="5">
        <v>1</v>
      </c>
      <c r="I606" s="11"/>
      <c r="J606" s="11"/>
      <c r="K606" s="12">
        <v>0.25</v>
      </c>
      <c r="L606" s="12">
        <v>810.30430000000001</v>
      </c>
      <c r="M606" t="s">
        <v>34</v>
      </c>
      <c r="N606" s="14">
        <f t="shared" si="80"/>
        <v>43</v>
      </c>
      <c r="O606" s="13" cm="1">
        <f t="array" ref="O606">INDEX(TechRate,MATCH(H606,TechNum,0))</f>
        <v>80</v>
      </c>
      <c r="P606" s="15">
        <f t="shared" si="81"/>
        <v>20</v>
      </c>
      <c r="Q606" s="15">
        <f t="shared" si="82"/>
        <v>20</v>
      </c>
      <c r="R606" s="15">
        <f t="shared" si="83"/>
        <v>810.30430000000001</v>
      </c>
      <c r="S606" s="15">
        <f t="shared" si="84"/>
        <v>830.30430000000001</v>
      </c>
      <c r="T606" s="15">
        <f t="shared" si="85"/>
        <v>830.30430000000001</v>
      </c>
      <c r="U606" s="13" t="str">
        <f t="shared" si="86"/>
        <v>Mon</v>
      </c>
      <c r="V606" s="13" t="str">
        <f t="shared" si="87"/>
        <v>Tue</v>
      </c>
    </row>
    <row r="607" spans="1:22" x14ac:dyDescent="0.25">
      <c r="A607" t="s">
        <v>667</v>
      </c>
      <c r="B607" t="s">
        <v>54</v>
      </c>
      <c r="C607" t="s">
        <v>24</v>
      </c>
      <c r="D607" t="s">
        <v>27</v>
      </c>
      <c r="F607" s="10">
        <v>44312</v>
      </c>
      <c r="G607" s="10">
        <v>44356</v>
      </c>
      <c r="H607" s="5">
        <v>1</v>
      </c>
      <c r="I607" s="11"/>
      <c r="J607" s="11"/>
      <c r="K607" s="12">
        <v>0.5</v>
      </c>
      <c r="L607" s="12">
        <v>91.041700000000006</v>
      </c>
      <c r="M607" t="s">
        <v>32</v>
      </c>
      <c r="N607" s="14">
        <f t="shared" si="80"/>
        <v>44</v>
      </c>
      <c r="O607" s="13" cm="1">
        <f t="array" ref="O607">INDEX(TechRate,MATCH(H607,TechNum,0))</f>
        <v>80</v>
      </c>
      <c r="P607" s="15">
        <f t="shared" si="81"/>
        <v>40</v>
      </c>
      <c r="Q607" s="15">
        <f t="shared" si="82"/>
        <v>40</v>
      </c>
      <c r="R607" s="15">
        <f t="shared" si="83"/>
        <v>91.041700000000006</v>
      </c>
      <c r="S607" s="15">
        <f t="shared" si="84"/>
        <v>131.04169999999999</v>
      </c>
      <c r="T607" s="15">
        <f t="shared" si="85"/>
        <v>131.04169999999999</v>
      </c>
      <c r="U607" s="13" t="str">
        <f t="shared" si="86"/>
        <v>Mon</v>
      </c>
      <c r="V607" s="13" t="str">
        <f t="shared" si="87"/>
        <v>Wed</v>
      </c>
    </row>
    <row r="608" spans="1:22" x14ac:dyDescent="0.25">
      <c r="A608" t="s">
        <v>668</v>
      </c>
      <c r="B608" t="s">
        <v>49</v>
      </c>
      <c r="C608" t="s">
        <v>59</v>
      </c>
      <c r="D608" t="s">
        <v>26</v>
      </c>
      <c r="F608" s="10">
        <v>44312</v>
      </c>
      <c r="G608" s="10">
        <v>44368</v>
      </c>
      <c r="H608" s="5">
        <v>1</v>
      </c>
      <c r="I608" s="11"/>
      <c r="J608" s="11"/>
      <c r="K608" s="12">
        <v>0.25</v>
      </c>
      <c r="L608" s="12">
        <v>82.793999999999997</v>
      </c>
      <c r="M608" t="s">
        <v>33</v>
      </c>
      <c r="N608" s="14">
        <f t="shared" si="80"/>
        <v>56</v>
      </c>
      <c r="O608" s="13" cm="1">
        <f t="array" ref="O608">INDEX(TechRate,MATCH(H608,TechNum,0))</f>
        <v>80</v>
      </c>
      <c r="P608" s="15">
        <f t="shared" si="81"/>
        <v>20</v>
      </c>
      <c r="Q608" s="15">
        <f t="shared" si="82"/>
        <v>20</v>
      </c>
      <c r="R608" s="15">
        <f t="shared" si="83"/>
        <v>82.793999999999997</v>
      </c>
      <c r="S608" s="15">
        <f t="shared" si="84"/>
        <v>102.794</v>
      </c>
      <c r="T608" s="15">
        <f t="shared" si="85"/>
        <v>102.794</v>
      </c>
      <c r="U608" s="13" t="str">
        <f t="shared" si="86"/>
        <v>Mon</v>
      </c>
      <c r="V608" s="13" t="str">
        <f t="shared" si="87"/>
        <v>Mon</v>
      </c>
    </row>
    <row r="609" spans="1:22" x14ac:dyDescent="0.25">
      <c r="A609" t="s">
        <v>669</v>
      </c>
      <c r="B609" t="s">
        <v>49</v>
      </c>
      <c r="C609" t="s">
        <v>23</v>
      </c>
      <c r="D609" t="s">
        <v>16</v>
      </c>
      <c r="F609" s="10">
        <v>44312</v>
      </c>
      <c r="G609" s="10">
        <v>44371</v>
      </c>
      <c r="H609" s="5">
        <v>1</v>
      </c>
      <c r="I609" s="11" t="s">
        <v>18</v>
      </c>
      <c r="J609" s="11" t="s">
        <v>18</v>
      </c>
      <c r="K609" s="12">
        <v>3</v>
      </c>
      <c r="L609" s="12">
        <v>226.7655</v>
      </c>
      <c r="M609" t="s">
        <v>35</v>
      </c>
      <c r="N609" s="14">
        <f t="shared" si="80"/>
        <v>59</v>
      </c>
      <c r="O609" s="13" cm="1">
        <f t="array" ref="O609">INDEX(TechRate,MATCH(H609,TechNum,0))</f>
        <v>80</v>
      </c>
      <c r="P609" s="15">
        <f t="shared" si="81"/>
        <v>240</v>
      </c>
      <c r="Q609" s="15">
        <f t="shared" si="82"/>
        <v>0</v>
      </c>
      <c r="R609" s="15">
        <f t="shared" si="83"/>
        <v>0</v>
      </c>
      <c r="S609" s="15">
        <f t="shared" si="84"/>
        <v>466.76549999999997</v>
      </c>
      <c r="T609" s="15">
        <f t="shared" si="85"/>
        <v>0</v>
      </c>
      <c r="U609" s="13" t="str">
        <f t="shared" si="86"/>
        <v>Mon</v>
      </c>
      <c r="V609" s="13" t="str">
        <f t="shared" si="87"/>
        <v>Thu</v>
      </c>
    </row>
    <row r="610" spans="1:22" x14ac:dyDescent="0.25">
      <c r="A610" t="s">
        <v>670</v>
      </c>
      <c r="B610" t="s">
        <v>51</v>
      </c>
      <c r="C610" t="s">
        <v>22</v>
      </c>
      <c r="D610" t="s">
        <v>27</v>
      </c>
      <c r="F610" s="10">
        <v>44312</v>
      </c>
      <c r="G610" s="10"/>
      <c r="H610" s="5">
        <v>2</v>
      </c>
      <c r="I610" s="11"/>
      <c r="J610" s="11"/>
      <c r="K610" s="12"/>
      <c r="L610" s="12">
        <v>106.65</v>
      </c>
      <c r="M610" t="s">
        <v>32</v>
      </c>
      <c r="N610" s="14" t="str">
        <f t="shared" si="80"/>
        <v/>
      </c>
      <c r="O610" s="13" cm="1">
        <f t="array" ref="O610">INDEX(TechRate,MATCH(H610,TechNum,0))</f>
        <v>140</v>
      </c>
      <c r="P610" s="15">
        <f t="shared" si="81"/>
        <v>0</v>
      </c>
      <c r="Q610" s="15">
        <f t="shared" si="82"/>
        <v>0</v>
      </c>
      <c r="R610" s="15">
        <f t="shared" si="83"/>
        <v>106.65</v>
      </c>
      <c r="S610" s="15">
        <f t="shared" si="84"/>
        <v>106.65</v>
      </c>
      <c r="T610" s="15">
        <f t="shared" si="85"/>
        <v>106.65</v>
      </c>
      <c r="U610" s="13" t="str">
        <f t="shared" si="86"/>
        <v>Mon</v>
      </c>
      <c r="V610" s="13" t="str">
        <f t="shared" si="87"/>
        <v>Sat</v>
      </c>
    </row>
    <row r="611" spans="1:22" x14ac:dyDescent="0.25">
      <c r="A611" t="s">
        <v>671</v>
      </c>
      <c r="B611" t="s">
        <v>51</v>
      </c>
      <c r="C611" t="s">
        <v>22</v>
      </c>
      <c r="D611" t="s">
        <v>27</v>
      </c>
      <c r="F611" s="10">
        <v>44313</v>
      </c>
      <c r="G611" s="10">
        <v>44319</v>
      </c>
      <c r="H611" s="5">
        <v>2</v>
      </c>
      <c r="I611" s="11"/>
      <c r="J611" s="11"/>
      <c r="K611" s="12">
        <v>0.25</v>
      </c>
      <c r="L611" s="12">
        <v>108.9273</v>
      </c>
      <c r="M611" t="s">
        <v>33</v>
      </c>
      <c r="N611" s="14">
        <f t="shared" si="80"/>
        <v>6</v>
      </c>
      <c r="O611" s="13" cm="1">
        <f t="array" ref="O611">INDEX(TechRate,MATCH(H611,TechNum,0))</f>
        <v>140</v>
      </c>
      <c r="P611" s="15">
        <f t="shared" si="81"/>
        <v>35</v>
      </c>
      <c r="Q611" s="15">
        <f t="shared" si="82"/>
        <v>35</v>
      </c>
      <c r="R611" s="15">
        <f t="shared" si="83"/>
        <v>108.9273</v>
      </c>
      <c r="S611" s="15">
        <f t="shared" si="84"/>
        <v>143.9273</v>
      </c>
      <c r="T611" s="15">
        <f t="shared" si="85"/>
        <v>143.9273</v>
      </c>
      <c r="U611" s="13" t="str">
        <f t="shared" si="86"/>
        <v>Tue</v>
      </c>
      <c r="V611" s="13" t="str">
        <f t="shared" si="87"/>
        <v>Mon</v>
      </c>
    </row>
    <row r="612" spans="1:22" x14ac:dyDescent="0.25">
      <c r="A612" t="s">
        <v>672</v>
      </c>
      <c r="B612" t="s">
        <v>54</v>
      </c>
      <c r="C612" t="s">
        <v>59</v>
      </c>
      <c r="D612" t="s">
        <v>28</v>
      </c>
      <c r="F612" s="10">
        <v>44313</v>
      </c>
      <c r="G612" s="10">
        <v>44321</v>
      </c>
      <c r="H612" s="5">
        <v>1</v>
      </c>
      <c r="I612" s="11"/>
      <c r="J612" s="11"/>
      <c r="K612" s="12">
        <v>1</v>
      </c>
      <c r="L612" s="12">
        <v>270.06360000000001</v>
      </c>
      <c r="M612" t="s">
        <v>32</v>
      </c>
      <c r="N612" s="14">
        <f t="shared" si="80"/>
        <v>8</v>
      </c>
      <c r="O612" s="13" cm="1">
        <f t="array" ref="O612">INDEX(TechRate,MATCH(H612,TechNum,0))</f>
        <v>80</v>
      </c>
      <c r="P612" s="15">
        <f t="shared" si="81"/>
        <v>80</v>
      </c>
      <c r="Q612" s="15">
        <f t="shared" si="82"/>
        <v>80</v>
      </c>
      <c r="R612" s="15">
        <f t="shared" si="83"/>
        <v>270.06360000000001</v>
      </c>
      <c r="S612" s="15">
        <f t="shared" si="84"/>
        <v>350.06360000000001</v>
      </c>
      <c r="T612" s="15">
        <f t="shared" si="85"/>
        <v>350.06360000000001</v>
      </c>
      <c r="U612" s="13" t="str">
        <f t="shared" si="86"/>
        <v>Tue</v>
      </c>
      <c r="V612" s="13" t="str">
        <f t="shared" si="87"/>
        <v>Wed</v>
      </c>
    </row>
    <row r="613" spans="1:22" x14ac:dyDescent="0.25">
      <c r="A613" t="s">
        <v>673</v>
      </c>
      <c r="B613" t="s">
        <v>55</v>
      </c>
      <c r="C613" t="s">
        <v>22</v>
      </c>
      <c r="D613" t="s">
        <v>26</v>
      </c>
      <c r="F613" s="10">
        <v>44313</v>
      </c>
      <c r="G613" s="10">
        <v>44333</v>
      </c>
      <c r="H613" s="5">
        <v>2</v>
      </c>
      <c r="I613" s="11"/>
      <c r="J613" s="11"/>
      <c r="K613" s="12">
        <v>0.25</v>
      </c>
      <c r="L613" s="12">
        <v>145.89689999999999</v>
      </c>
      <c r="M613" t="s">
        <v>32</v>
      </c>
      <c r="N613" s="14">
        <f t="shared" si="80"/>
        <v>20</v>
      </c>
      <c r="O613" s="13" cm="1">
        <f t="array" ref="O613">INDEX(TechRate,MATCH(H613,TechNum,0))</f>
        <v>140</v>
      </c>
      <c r="P613" s="15">
        <f t="shared" si="81"/>
        <v>35</v>
      </c>
      <c r="Q613" s="15">
        <f t="shared" si="82"/>
        <v>35</v>
      </c>
      <c r="R613" s="15">
        <f t="shared" si="83"/>
        <v>145.89689999999999</v>
      </c>
      <c r="S613" s="15">
        <f t="shared" si="84"/>
        <v>180.89689999999999</v>
      </c>
      <c r="T613" s="15">
        <f t="shared" si="85"/>
        <v>180.89689999999999</v>
      </c>
      <c r="U613" s="13" t="str">
        <f t="shared" si="86"/>
        <v>Tue</v>
      </c>
      <c r="V613" s="13" t="str">
        <f t="shared" si="87"/>
        <v>Mon</v>
      </c>
    </row>
    <row r="614" spans="1:22" x14ac:dyDescent="0.25">
      <c r="A614" t="s">
        <v>674</v>
      </c>
      <c r="B614" t="s">
        <v>54</v>
      </c>
      <c r="C614" t="s">
        <v>59</v>
      </c>
      <c r="D614" t="s">
        <v>27</v>
      </c>
      <c r="F614" s="10">
        <v>44313</v>
      </c>
      <c r="G614" s="10">
        <v>44333</v>
      </c>
      <c r="H614" s="5">
        <v>1</v>
      </c>
      <c r="I614" s="11"/>
      <c r="J614" s="11"/>
      <c r="K614" s="12">
        <v>0.25</v>
      </c>
      <c r="L614" s="12">
        <v>150.36160000000001</v>
      </c>
      <c r="M614" t="s">
        <v>32</v>
      </c>
      <c r="N614" s="14">
        <f t="shared" si="80"/>
        <v>20</v>
      </c>
      <c r="O614" s="13" cm="1">
        <f t="array" ref="O614">INDEX(TechRate,MATCH(H614,TechNum,0))</f>
        <v>80</v>
      </c>
      <c r="P614" s="15">
        <f t="shared" si="81"/>
        <v>20</v>
      </c>
      <c r="Q614" s="15">
        <f t="shared" si="82"/>
        <v>20</v>
      </c>
      <c r="R614" s="15">
        <f t="shared" si="83"/>
        <v>150.36160000000001</v>
      </c>
      <c r="S614" s="15">
        <f t="shared" si="84"/>
        <v>170.36160000000001</v>
      </c>
      <c r="T614" s="15">
        <f t="shared" si="85"/>
        <v>170.36160000000001</v>
      </c>
      <c r="U614" s="13" t="str">
        <f t="shared" si="86"/>
        <v>Tue</v>
      </c>
      <c r="V614" s="13" t="str">
        <f t="shared" si="87"/>
        <v>Mon</v>
      </c>
    </row>
    <row r="615" spans="1:22" x14ac:dyDescent="0.25">
      <c r="A615" t="s">
        <v>675</v>
      </c>
      <c r="B615" t="s">
        <v>57</v>
      </c>
      <c r="C615" t="s">
        <v>59</v>
      </c>
      <c r="D615" t="s">
        <v>26</v>
      </c>
      <c r="F615" s="10">
        <v>44313</v>
      </c>
      <c r="G615" s="10">
        <v>44335</v>
      </c>
      <c r="H615" s="5">
        <v>1</v>
      </c>
      <c r="I615" s="11"/>
      <c r="J615" s="11" t="s">
        <v>18</v>
      </c>
      <c r="K615" s="12">
        <v>0.25</v>
      </c>
      <c r="L615" s="12">
        <v>127.40130000000001</v>
      </c>
      <c r="M615" t="s">
        <v>33</v>
      </c>
      <c r="N615" s="14">
        <f t="shared" si="80"/>
        <v>22</v>
      </c>
      <c r="O615" s="13" cm="1">
        <f t="array" ref="O615">INDEX(TechRate,MATCH(H615,TechNum,0))</f>
        <v>80</v>
      </c>
      <c r="P615" s="15">
        <f t="shared" si="81"/>
        <v>20</v>
      </c>
      <c r="Q615" s="15">
        <f t="shared" si="82"/>
        <v>20</v>
      </c>
      <c r="R615" s="15">
        <f t="shared" si="83"/>
        <v>0</v>
      </c>
      <c r="S615" s="15">
        <f t="shared" si="84"/>
        <v>147.40129999999999</v>
      </c>
      <c r="T615" s="15">
        <f t="shared" si="85"/>
        <v>20</v>
      </c>
      <c r="U615" s="13" t="str">
        <f t="shared" si="86"/>
        <v>Tue</v>
      </c>
      <c r="V615" s="13" t="str">
        <f t="shared" si="87"/>
        <v>Wed</v>
      </c>
    </row>
    <row r="616" spans="1:22" x14ac:dyDescent="0.25">
      <c r="A616" t="s">
        <v>676</v>
      </c>
      <c r="B616" t="s">
        <v>56</v>
      </c>
      <c r="C616" t="s">
        <v>22</v>
      </c>
      <c r="D616" t="s">
        <v>27</v>
      </c>
      <c r="F616" s="10">
        <v>44313</v>
      </c>
      <c r="G616" s="10">
        <v>44348</v>
      </c>
      <c r="H616" s="5">
        <v>2</v>
      </c>
      <c r="I616" s="11"/>
      <c r="J616" s="11"/>
      <c r="K616" s="12">
        <v>0.25</v>
      </c>
      <c r="L616" s="12">
        <v>142.51349999999999</v>
      </c>
      <c r="M616" t="s">
        <v>32</v>
      </c>
      <c r="N616" s="14">
        <f t="shared" si="80"/>
        <v>35</v>
      </c>
      <c r="O616" s="13" cm="1">
        <f t="array" ref="O616">INDEX(TechRate,MATCH(H616,TechNum,0))</f>
        <v>140</v>
      </c>
      <c r="P616" s="15">
        <f t="shared" si="81"/>
        <v>35</v>
      </c>
      <c r="Q616" s="15">
        <f t="shared" si="82"/>
        <v>35</v>
      </c>
      <c r="R616" s="15">
        <f t="shared" si="83"/>
        <v>142.51349999999999</v>
      </c>
      <c r="S616" s="15">
        <f t="shared" si="84"/>
        <v>177.51349999999999</v>
      </c>
      <c r="T616" s="15">
        <f t="shared" si="85"/>
        <v>177.51349999999999</v>
      </c>
      <c r="U616" s="13" t="str">
        <f t="shared" si="86"/>
        <v>Tue</v>
      </c>
      <c r="V616" s="13" t="str">
        <f t="shared" si="87"/>
        <v>Tue</v>
      </c>
    </row>
    <row r="617" spans="1:22" x14ac:dyDescent="0.25">
      <c r="A617" t="s">
        <v>677</v>
      </c>
      <c r="B617" t="s">
        <v>55</v>
      </c>
      <c r="C617" t="s">
        <v>22</v>
      </c>
      <c r="D617" t="s">
        <v>27</v>
      </c>
      <c r="E617" t="s">
        <v>18</v>
      </c>
      <c r="F617" s="10">
        <v>44313</v>
      </c>
      <c r="G617" s="10">
        <v>44354</v>
      </c>
      <c r="H617" s="5">
        <v>1</v>
      </c>
      <c r="I617" s="11"/>
      <c r="J617" s="11"/>
      <c r="K617" s="12">
        <v>0.25</v>
      </c>
      <c r="L617" s="12">
        <v>31.995000000000001</v>
      </c>
      <c r="M617" t="s">
        <v>32</v>
      </c>
      <c r="N617" s="14">
        <f t="shared" si="80"/>
        <v>41</v>
      </c>
      <c r="O617" s="13" cm="1">
        <f t="array" ref="O617">INDEX(TechRate,MATCH(H617,TechNum,0))</f>
        <v>80</v>
      </c>
      <c r="P617" s="15">
        <f t="shared" si="81"/>
        <v>20</v>
      </c>
      <c r="Q617" s="15">
        <f t="shared" si="82"/>
        <v>20</v>
      </c>
      <c r="R617" s="15">
        <f t="shared" si="83"/>
        <v>31.995000000000001</v>
      </c>
      <c r="S617" s="15">
        <f t="shared" si="84"/>
        <v>51.995000000000005</v>
      </c>
      <c r="T617" s="15">
        <f t="shared" si="85"/>
        <v>51.995000000000005</v>
      </c>
      <c r="U617" s="13" t="str">
        <f t="shared" si="86"/>
        <v>Tue</v>
      </c>
      <c r="V617" s="13" t="str">
        <f t="shared" si="87"/>
        <v>Mon</v>
      </c>
    </row>
    <row r="618" spans="1:22" x14ac:dyDescent="0.25">
      <c r="A618" t="s">
        <v>678</v>
      </c>
      <c r="B618" t="s">
        <v>54</v>
      </c>
      <c r="C618" t="s">
        <v>59</v>
      </c>
      <c r="D618" t="s">
        <v>27</v>
      </c>
      <c r="F618" s="10">
        <v>44313</v>
      </c>
      <c r="G618" s="10">
        <v>44363</v>
      </c>
      <c r="H618" s="5">
        <v>1</v>
      </c>
      <c r="I618" s="11"/>
      <c r="J618" s="11"/>
      <c r="K618" s="12">
        <v>0.25</v>
      </c>
      <c r="L618" s="12">
        <v>61.085900000000002</v>
      </c>
      <c r="M618" t="s">
        <v>33</v>
      </c>
      <c r="N618" s="14">
        <f t="shared" si="80"/>
        <v>50</v>
      </c>
      <c r="O618" s="13" cm="1">
        <f t="array" ref="O618">INDEX(TechRate,MATCH(H618,TechNum,0))</f>
        <v>80</v>
      </c>
      <c r="P618" s="15">
        <f t="shared" si="81"/>
        <v>20</v>
      </c>
      <c r="Q618" s="15">
        <f t="shared" si="82"/>
        <v>20</v>
      </c>
      <c r="R618" s="15">
        <f t="shared" si="83"/>
        <v>61.085900000000002</v>
      </c>
      <c r="S618" s="15">
        <f t="shared" si="84"/>
        <v>81.085900000000009</v>
      </c>
      <c r="T618" s="15">
        <f t="shared" si="85"/>
        <v>81.085900000000009</v>
      </c>
      <c r="U618" s="13" t="str">
        <f t="shared" si="86"/>
        <v>Tue</v>
      </c>
      <c r="V618" s="13" t="str">
        <f t="shared" si="87"/>
        <v>Wed</v>
      </c>
    </row>
    <row r="619" spans="1:22" x14ac:dyDescent="0.25">
      <c r="A619" t="s">
        <v>679</v>
      </c>
      <c r="B619" t="s">
        <v>51</v>
      </c>
      <c r="C619" t="s">
        <v>22</v>
      </c>
      <c r="D619" t="s">
        <v>28</v>
      </c>
      <c r="F619" s="10">
        <v>44314</v>
      </c>
      <c r="G619" s="10">
        <v>44323</v>
      </c>
      <c r="H619" s="5">
        <v>2</v>
      </c>
      <c r="I619" s="11"/>
      <c r="J619" s="11"/>
      <c r="K619" s="12">
        <v>1</v>
      </c>
      <c r="L619" s="12">
        <v>171.26259999999999</v>
      </c>
      <c r="M619" t="s">
        <v>32</v>
      </c>
      <c r="N619" s="14">
        <f t="shared" si="80"/>
        <v>9</v>
      </c>
      <c r="O619" s="13" cm="1">
        <f t="array" ref="O619">INDEX(TechRate,MATCH(H619,TechNum,0))</f>
        <v>140</v>
      </c>
      <c r="P619" s="15">
        <f t="shared" si="81"/>
        <v>140</v>
      </c>
      <c r="Q619" s="15">
        <f t="shared" si="82"/>
        <v>140</v>
      </c>
      <c r="R619" s="15">
        <f t="shared" si="83"/>
        <v>171.26259999999999</v>
      </c>
      <c r="S619" s="15">
        <f t="shared" si="84"/>
        <v>311.26260000000002</v>
      </c>
      <c r="T619" s="15">
        <f t="shared" si="85"/>
        <v>311.26260000000002</v>
      </c>
      <c r="U619" s="13" t="str">
        <f t="shared" si="86"/>
        <v>Wed</v>
      </c>
      <c r="V619" s="13" t="str">
        <f t="shared" si="87"/>
        <v>Fri</v>
      </c>
    </row>
    <row r="620" spans="1:22" x14ac:dyDescent="0.25">
      <c r="A620" t="s">
        <v>680</v>
      </c>
      <c r="B620" t="s">
        <v>50</v>
      </c>
      <c r="C620" t="s">
        <v>59</v>
      </c>
      <c r="D620" t="s">
        <v>17</v>
      </c>
      <c r="F620" s="10">
        <v>44314</v>
      </c>
      <c r="G620" s="10">
        <v>44322</v>
      </c>
      <c r="H620" s="5">
        <v>1</v>
      </c>
      <c r="I620" s="11"/>
      <c r="J620" s="11"/>
      <c r="K620" s="12">
        <v>1.75</v>
      </c>
      <c r="L620" s="12">
        <v>92.75</v>
      </c>
      <c r="M620" t="s">
        <v>32</v>
      </c>
      <c r="N620" s="14">
        <f t="shared" si="80"/>
        <v>8</v>
      </c>
      <c r="O620" s="13" cm="1">
        <f t="array" ref="O620">INDEX(TechRate,MATCH(H620,TechNum,0))</f>
        <v>80</v>
      </c>
      <c r="P620" s="15">
        <f t="shared" si="81"/>
        <v>140</v>
      </c>
      <c r="Q620" s="15">
        <f t="shared" si="82"/>
        <v>140</v>
      </c>
      <c r="R620" s="15">
        <f t="shared" si="83"/>
        <v>92.75</v>
      </c>
      <c r="S620" s="15">
        <f t="shared" si="84"/>
        <v>232.75</v>
      </c>
      <c r="T620" s="15">
        <f t="shared" si="85"/>
        <v>232.75</v>
      </c>
      <c r="U620" s="13" t="str">
        <f t="shared" si="86"/>
        <v>Wed</v>
      </c>
      <c r="V620" s="13" t="str">
        <f t="shared" si="87"/>
        <v>Thu</v>
      </c>
    </row>
    <row r="621" spans="1:22" x14ac:dyDescent="0.25">
      <c r="A621" t="s">
        <v>681</v>
      </c>
      <c r="B621" t="s">
        <v>55</v>
      </c>
      <c r="C621" t="s">
        <v>22</v>
      </c>
      <c r="D621" t="s">
        <v>28</v>
      </c>
      <c r="F621" s="10">
        <v>44314</v>
      </c>
      <c r="G621" s="10">
        <v>44336</v>
      </c>
      <c r="H621" s="5">
        <v>2</v>
      </c>
      <c r="I621" s="11"/>
      <c r="J621" s="11"/>
      <c r="K621" s="12">
        <v>0.5</v>
      </c>
      <c r="L621" s="12">
        <v>174.76169999999999</v>
      </c>
      <c r="M621" t="s">
        <v>32</v>
      </c>
      <c r="N621" s="14">
        <f t="shared" si="80"/>
        <v>22</v>
      </c>
      <c r="O621" s="13" cm="1">
        <f t="array" ref="O621">INDEX(TechRate,MATCH(H621,TechNum,0))</f>
        <v>140</v>
      </c>
      <c r="P621" s="15">
        <f t="shared" si="81"/>
        <v>70</v>
      </c>
      <c r="Q621" s="15">
        <f t="shared" si="82"/>
        <v>70</v>
      </c>
      <c r="R621" s="15">
        <f t="shared" si="83"/>
        <v>174.76169999999999</v>
      </c>
      <c r="S621" s="15">
        <f t="shared" si="84"/>
        <v>244.76169999999999</v>
      </c>
      <c r="T621" s="15">
        <f t="shared" si="85"/>
        <v>244.76169999999999</v>
      </c>
      <c r="U621" s="13" t="str">
        <f t="shared" si="86"/>
        <v>Wed</v>
      </c>
      <c r="V621" s="13" t="str">
        <f t="shared" si="87"/>
        <v>Thu</v>
      </c>
    </row>
    <row r="622" spans="1:22" x14ac:dyDescent="0.25">
      <c r="A622" t="s">
        <v>682</v>
      </c>
      <c r="B622" t="s">
        <v>57</v>
      </c>
      <c r="C622" t="s">
        <v>23</v>
      </c>
      <c r="D622" t="s">
        <v>27</v>
      </c>
      <c r="F622" s="10">
        <v>44314</v>
      </c>
      <c r="G622" s="10">
        <v>44340</v>
      </c>
      <c r="H622" s="5">
        <v>1</v>
      </c>
      <c r="I622" s="11"/>
      <c r="J622" s="11"/>
      <c r="K622" s="12">
        <v>0.25</v>
      </c>
      <c r="L622" s="12">
        <v>33.571800000000003</v>
      </c>
      <c r="M622" t="s">
        <v>33</v>
      </c>
      <c r="N622" s="14">
        <f t="shared" si="80"/>
        <v>26</v>
      </c>
      <c r="O622" s="13" cm="1">
        <f t="array" ref="O622">INDEX(TechRate,MATCH(H622,TechNum,0))</f>
        <v>80</v>
      </c>
      <c r="P622" s="15">
        <f t="shared" si="81"/>
        <v>20</v>
      </c>
      <c r="Q622" s="15">
        <f t="shared" si="82"/>
        <v>20</v>
      </c>
      <c r="R622" s="15">
        <f t="shared" si="83"/>
        <v>33.571800000000003</v>
      </c>
      <c r="S622" s="15">
        <f t="shared" si="84"/>
        <v>53.571800000000003</v>
      </c>
      <c r="T622" s="15">
        <f t="shared" si="85"/>
        <v>53.571800000000003</v>
      </c>
      <c r="U622" s="13" t="str">
        <f t="shared" si="86"/>
        <v>Wed</v>
      </c>
      <c r="V622" s="13" t="str">
        <f t="shared" si="87"/>
        <v>Mon</v>
      </c>
    </row>
    <row r="623" spans="1:22" x14ac:dyDescent="0.25">
      <c r="A623" t="s">
        <v>683</v>
      </c>
      <c r="B623" t="s">
        <v>54</v>
      </c>
      <c r="C623" t="s">
        <v>24</v>
      </c>
      <c r="D623" t="s">
        <v>26</v>
      </c>
      <c r="F623" s="10">
        <v>44314</v>
      </c>
      <c r="G623" s="10">
        <v>44357</v>
      </c>
      <c r="H623" s="5">
        <v>1</v>
      </c>
      <c r="I623" s="11" t="s">
        <v>18</v>
      </c>
      <c r="J623" s="11" t="s">
        <v>18</v>
      </c>
      <c r="K623" s="12">
        <v>0.25</v>
      </c>
      <c r="L623" s="12">
        <v>222.3365</v>
      </c>
      <c r="M623" t="s">
        <v>35</v>
      </c>
      <c r="N623" s="14">
        <f t="shared" si="80"/>
        <v>43</v>
      </c>
      <c r="O623" s="13" cm="1">
        <f t="array" ref="O623">INDEX(TechRate,MATCH(H623,TechNum,0))</f>
        <v>80</v>
      </c>
      <c r="P623" s="15">
        <f t="shared" si="81"/>
        <v>20</v>
      </c>
      <c r="Q623" s="15">
        <f t="shared" si="82"/>
        <v>0</v>
      </c>
      <c r="R623" s="15">
        <f t="shared" si="83"/>
        <v>0</v>
      </c>
      <c r="S623" s="15">
        <f t="shared" si="84"/>
        <v>242.3365</v>
      </c>
      <c r="T623" s="15">
        <f t="shared" si="85"/>
        <v>0</v>
      </c>
      <c r="U623" s="13" t="str">
        <f t="shared" si="86"/>
        <v>Wed</v>
      </c>
      <c r="V623" s="13" t="str">
        <f t="shared" si="87"/>
        <v>Thu</v>
      </c>
    </row>
    <row r="624" spans="1:22" x14ac:dyDescent="0.25">
      <c r="A624" t="s">
        <v>684</v>
      </c>
      <c r="B624" t="s">
        <v>49</v>
      </c>
      <c r="C624" t="s">
        <v>24</v>
      </c>
      <c r="D624" t="s">
        <v>28</v>
      </c>
      <c r="F624" s="10">
        <v>44315</v>
      </c>
      <c r="G624" s="10">
        <v>44329</v>
      </c>
      <c r="H624" s="5">
        <v>1</v>
      </c>
      <c r="I624" s="11"/>
      <c r="J624" s="11"/>
      <c r="K624" s="12">
        <v>1.25</v>
      </c>
      <c r="L624" s="12">
        <v>153.941</v>
      </c>
      <c r="M624" t="s">
        <v>33</v>
      </c>
      <c r="N624" s="14">
        <f t="shared" si="80"/>
        <v>14</v>
      </c>
      <c r="O624" s="13" cm="1">
        <f t="array" ref="O624">INDEX(TechRate,MATCH(H624,TechNum,0))</f>
        <v>80</v>
      </c>
      <c r="P624" s="15">
        <f t="shared" si="81"/>
        <v>100</v>
      </c>
      <c r="Q624" s="15">
        <f t="shared" si="82"/>
        <v>100</v>
      </c>
      <c r="R624" s="15">
        <f t="shared" si="83"/>
        <v>153.941</v>
      </c>
      <c r="S624" s="15">
        <f t="shared" si="84"/>
        <v>253.941</v>
      </c>
      <c r="T624" s="15">
        <f t="shared" si="85"/>
        <v>253.941</v>
      </c>
      <c r="U624" s="13" t="str">
        <f t="shared" si="86"/>
        <v>Thu</v>
      </c>
      <c r="V624" s="13" t="str">
        <f t="shared" si="87"/>
        <v>Thu</v>
      </c>
    </row>
    <row r="625" spans="1:22" x14ac:dyDescent="0.25">
      <c r="A625" t="s">
        <v>685</v>
      </c>
      <c r="B625" t="s">
        <v>50</v>
      </c>
      <c r="C625" t="s">
        <v>23</v>
      </c>
      <c r="D625" t="s">
        <v>27</v>
      </c>
      <c r="F625" s="10">
        <v>44315</v>
      </c>
      <c r="G625" s="10">
        <v>44328</v>
      </c>
      <c r="H625" s="5">
        <v>1</v>
      </c>
      <c r="I625" s="11"/>
      <c r="J625" s="11"/>
      <c r="K625" s="12">
        <v>0.75</v>
      </c>
      <c r="L625" s="12">
        <v>30</v>
      </c>
      <c r="M625" t="s">
        <v>33</v>
      </c>
      <c r="N625" s="14">
        <f t="shared" si="80"/>
        <v>13</v>
      </c>
      <c r="O625" s="13" cm="1">
        <f t="array" ref="O625">INDEX(TechRate,MATCH(H625,TechNum,0))</f>
        <v>80</v>
      </c>
      <c r="P625" s="15">
        <f t="shared" si="81"/>
        <v>60</v>
      </c>
      <c r="Q625" s="15">
        <f t="shared" si="82"/>
        <v>60</v>
      </c>
      <c r="R625" s="15">
        <f t="shared" si="83"/>
        <v>30</v>
      </c>
      <c r="S625" s="15">
        <f t="shared" si="84"/>
        <v>90</v>
      </c>
      <c r="T625" s="15">
        <f t="shared" si="85"/>
        <v>90</v>
      </c>
      <c r="U625" s="13" t="str">
        <f t="shared" si="86"/>
        <v>Thu</v>
      </c>
      <c r="V625" s="13" t="str">
        <f t="shared" si="87"/>
        <v>Wed</v>
      </c>
    </row>
    <row r="626" spans="1:22" x14ac:dyDescent="0.25">
      <c r="A626" t="s">
        <v>686</v>
      </c>
      <c r="B626" t="s">
        <v>51</v>
      </c>
      <c r="C626" t="s">
        <v>22</v>
      </c>
      <c r="D626" t="s">
        <v>26</v>
      </c>
      <c r="F626" s="10">
        <v>44315</v>
      </c>
      <c r="G626" s="10">
        <v>44329</v>
      </c>
      <c r="H626" s="5">
        <v>1</v>
      </c>
      <c r="I626" s="11"/>
      <c r="J626" s="11"/>
      <c r="K626" s="12">
        <v>0.25</v>
      </c>
      <c r="L626" s="12">
        <v>19</v>
      </c>
      <c r="M626" t="s">
        <v>32</v>
      </c>
      <c r="N626" s="14">
        <f t="shared" si="80"/>
        <v>14</v>
      </c>
      <c r="O626" s="13" cm="1">
        <f t="array" ref="O626">INDEX(TechRate,MATCH(H626,TechNum,0))</f>
        <v>80</v>
      </c>
      <c r="P626" s="15">
        <f t="shared" si="81"/>
        <v>20</v>
      </c>
      <c r="Q626" s="15">
        <f t="shared" si="82"/>
        <v>20</v>
      </c>
      <c r="R626" s="15">
        <f t="shared" si="83"/>
        <v>19</v>
      </c>
      <c r="S626" s="15">
        <f t="shared" si="84"/>
        <v>39</v>
      </c>
      <c r="T626" s="15">
        <f t="shared" si="85"/>
        <v>39</v>
      </c>
      <c r="U626" s="13" t="str">
        <f t="shared" si="86"/>
        <v>Thu</v>
      </c>
      <c r="V626" s="13" t="str">
        <f t="shared" si="87"/>
        <v>Thu</v>
      </c>
    </row>
    <row r="627" spans="1:22" x14ac:dyDescent="0.25">
      <c r="A627" t="s">
        <v>687</v>
      </c>
      <c r="B627" t="s">
        <v>54</v>
      </c>
      <c r="C627" t="s">
        <v>59</v>
      </c>
      <c r="D627" t="s">
        <v>27</v>
      </c>
      <c r="F627" s="10">
        <v>44315</v>
      </c>
      <c r="G627" s="10">
        <v>44333</v>
      </c>
      <c r="H627" s="5">
        <v>1</v>
      </c>
      <c r="I627" s="11"/>
      <c r="J627" s="11"/>
      <c r="K627" s="12">
        <v>0.25</v>
      </c>
      <c r="L627" s="12">
        <v>75.180800000000005</v>
      </c>
      <c r="M627" t="s">
        <v>32</v>
      </c>
      <c r="N627" s="14">
        <f t="shared" si="80"/>
        <v>18</v>
      </c>
      <c r="O627" s="13" cm="1">
        <f t="array" ref="O627">INDEX(TechRate,MATCH(H627,TechNum,0))</f>
        <v>80</v>
      </c>
      <c r="P627" s="15">
        <f t="shared" si="81"/>
        <v>20</v>
      </c>
      <c r="Q627" s="15">
        <f t="shared" si="82"/>
        <v>20</v>
      </c>
      <c r="R627" s="15">
        <f t="shared" si="83"/>
        <v>75.180800000000005</v>
      </c>
      <c r="S627" s="15">
        <f t="shared" si="84"/>
        <v>95.180800000000005</v>
      </c>
      <c r="T627" s="15">
        <f t="shared" si="85"/>
        <v>95.180800000000005</v>
      </c>
      <c r="U627" s="13" t="str">
        <f t="shared" si="86"/>
        <v>Thu</v>
      </c>
      <c r="V627" s="13" t="str">
        <f t="shared" si="87"/>
        <v>Mon</v>
      </c>
    </row>
    <row r="628" spans="1:22" x14ac:dyDescent="0.25">
      <c r="A628" t="s">
        <v>688</v>
      </c>
      <c r="B628" t="s">
        <v>52</v>
      </c>
      <c r="C628" t="s">
        <v>58</v>
      </c>
      <c r="D628" t="s">
        <v>27</v>
      </c>
      <c r="F628" s="10">
        <v>44315</v>
      </c>
      <c r="G628" s="10">
        <v>44354</v>
      </c>
      <c r="H628" s="5">
        <v>1</v>
      </c>
      <c r="I628" s="11"/>
      <c r="J628" s="11"/>
      <c r="K628" s="12">
        <v>0.75</v>
      </c>
      <c r="L628" s="12">
        <v>1180.1566</v>
      </c>
      <c r="M628" t="s">
        <v>32</v>
      </c>
      <c r="N628" s="14">
        <f t="shared" si="80"/>
        <v>39</v>
      </c>
      <c r="O628" s="13" cm="1">
        <f t="array" ref="O628">INDEX(TechRate,MATCH(H628,TechNum,0))</f>
        <v>80</v>
      </c>
      <c r="P628" s="15">
        <f t="shared" si="81"/>
        <v>60</v>
      </c>
      <c r="Q628" s="15">
        <f t="shared" si="82"/>
        <v>60</v>
      </c>
      <c r="R628" s="15">
        <f t="shared" si="83"/>
        <v>1180.1566</v>
      </c>
      <c r="S628" s="15">
        <f t="shared" si="84"/>
        <v>1240.1566</v>
      </c>
      <c r="T628" s="15">
        <f t="shared" si="85"/>
        <v>1240.1566</v>
      </c>
      <c r="U628" s="13" t="str">
        <f t="shared" si="86"/>
        <v>Thu</v>
      </c>
      <c r="V628" s="13" t="str">
        <f t="shared" si="87"/>
        <v>Mon</v>
      </c>
    </row>
    <row r="629" spans="1:22" x14ac:dyDescent="0.25">
      <c r="A629" t="s">
        <v>689</v>
      </c>
      <c r="B629" t="s">
        <v>49</v>
      </c>
      <c r="C629" t="s">
        <v>59</v>
      </c>
      <c r="D629" t="s">
        <v>17</v>
      </c>
      <c r="F629" s="10">
        <v>44315</v>
      </c>
      <c r="G629" s="10">
        <v>44350</v>
      </c>
      <c r="H629" s="5">
        <v>2</v>
      </c>
      <c r="I629" s="11"/>
      <c r="J629" s="11" t="s">
        <v>18</v>
      </c>
      <c r="K629" s="12">
        <v>2</v>
      </c>
      <c r="L629" s="12">
        <v>125.7766</v>
      </c>
      <c r="M629" t="s">
        <v>33</v>
      </c>
      <c r="N629" s="14">
        <f t="shared" si="80"/>
        <v>35</v>
      </c>
      <c r="O629" s="13" cm="1">
        <f t="array" ref="O629">INDEX(TechRate,MATCH(H629,TechNum,0))</f>
        <v>140</v>
      </c>
      <c r="P629" s="15">
        <f t="shared" si="81"/>
        <v>280</v>
      </c>
      <c r="Q629" s="15">
        <f t="shared" si="82"/>
        <v>280</v>
      </c>
      <c r="R629" s="15">
        <f t="shared" si="83"/>
        <v>0</v>
      </c>
      <c r="S629" s="15">
        <f t="shared" si="84"/>
        <v>405.77660000000003</v>
      </c>
      <c r="T629" s="15">
        <f t="shared" si="85"/>
        <v>280</v>
      </c>
      <c r="U629" s="13" t="str">
        <f t="shared" si="86"/>
        <v>Thu</v>
      </c>
      <c r="V629" s="13" t="str">
        <f t="shared" si="87"/>
        <v>Thu</v>
      </c>
    </row>
    <row r="630" spans="1:22" x14ac:dyDescent="0.25">
      <c r="A630" t="s">
        <v>690</v>
      </c>
      <c r="B630" t="s">
        <v>51</v>
      </c>
      <c r="C630" t="s">
        <v>22</v>
      </c>
      <c r="D630" t="s">
        <v>26</v>
      </c>
      <c r="F630" s="10">
        <v>44315</v>
      </c>
      <c r="G630" s="10">
        <v>44356</v>
      </c>
      <c r="H630" s="5">
        <v>1</v>
      </c>
      <c r="I630" s="11"/>
      <c r="J630" s="11"/>
      <c r="K630" s="12">
        <v>0.25</v>
      </c>
      <c r="L630" s="12">
        <v>75.0822</v>
      </c>
      <c r="M630" t="s">
        <v>32</v>
      </c>
      <c r="N630" s="14">
        <f t="shared" si="80"/>
        <v>41</v>
      </c>
      <c r="O630" s="13" cm="1">
        <f t="array" ref="O630">INDEX(TechRate,MATCH(H630,TechNum,0))</f>
        <v>80</v>
      </c>
      <c r="P630" s="15">
        <f t="shared" si="81"/>
        <v>20</v>
      </c>
      <c r="Q630" s="15">
        <f t="shared" si="82"/>
        <v>20</v>
      </c>
      <c r="R630" s="15">
        <f t="shared" si="83"/>
        <v>75.0822</v>
      </c>
      <c r="S630" s="15">
        <f t="shared" si="84"/>
        <v>95.0822</v>
      </c>
      <c r="T630" s="15">
        <f t="shared" si="85"/>
        <v>95.0822</v>
      </c>
      <c r="U630" s="13" t="str">
        <f t="shared" si="86"/>
        <v>Thu</v>
      </c>
      <c r="V630" s="13" t="str">
        <f t="shared" si="87"/>
        <v>Wed</v>
      </c>
    </row>
    <row r="631" spans="1:22" x14ac:dyDescent="0.25">
      <c r="A631" t="s">
        <v>691</v>
      </c>
      <c r="B631" t="s">
        <v>56</v>
      </c>
      <c r="C631" t="s">
        <v>22</v>
      </c>
      <c r="D631" t="s">
        <v>28</v>
      </c>
      <c r="F631" s="10">
        <v>44315</v>
      </c>
      <c r="G631" s="10">
        <v>44372</v>
      </c>
      <c r="H631" s="5">
        <v>2</v>
      </c>
      <c r="I631" s="11"/>
      <c r="J631" s="11"/>
      <c r="K631" s="12">
        <v>0.5</v>
      </c>
      <c r="L631" s="12">
        <v>103.18</v>
      </c>
      <c r="M631" t="s">
        <v>33</v>
      </c>
      <c r="N631" s="14">
        <f t="shared" si="80"/>
        <v>57</v>
      </c>
      <c r="O631" s="13" cm="1">
        <f t="array" ref="O631">INDEX(TechRate,MATCH(H631,TechNum,0))</f>
        <v>140</v>
      </c>
      <c r="P631" s="15">
        <f t="shared" si="81"/>
        <v>70</v>
      </c>
      <c r="Q631" s="15">
        <f t="shared" si="82"/>
        <v>70</v>
      </c>
      <c r="R631" s="15">
        <f t="shared" si="83"/>
        <v>103.18</v>
      </c>
      <c r="S631" s="15">
        <f t="shared" si="84"/>
        <v>173.18</v>
      </c>
      <c r="T631" s="15">
        <f t="shared" si="85"/>
        <v>173.18</v>
      </c>
      <c r="U631" s="13" t="str">
        <f t="shared" si="86"/>
        <v>Thu</v>
      </c>
      <c r="V631" s="13" t="str">
        <f t="shared" si="87"/>
        <v>Fri</v>
      </c>
    </row>
    <row r="632" spans="1:22" x14ac:dyDescent="0.25">
      <c r="A632" t="s">
        <v>692</v>
      </c>
      <c r="B632" t="s">
        <v>50</v>
      </c>
      <c r="C632" t="s">
        <v>23</v>
      </c>
      <c r="D632" t="s">
        <v>27</v>
      </c>
      <c r="F632" s="10">
        <v>44315</v>
      </c>
      <c r="G632" s="10"/>
      <c r="H632" s="5">
        <v>2</v>
      </c>
      <c r="I632" s="11"/>
      <c r="J632" s="11"/>
      <c r="K632" s="12"/>
      <c r="L632" s="12">
        <v>591.75</v>
      </c>
      <c r="M632" t="s">
        <v>32</v>
      </c>
      <c r="N632" s="14" t="str">
        <f t="shared" si="80"/>
        <v/>
      </c>
      <c r="O632" s="13" cm="1">
        <f t="array" ref="O632">INDEX(TechRate,MATCH(H632,TechNum,0))</f>
        <v>140</v>
      </c>
      <c r="P632" s="15">
        <f t="shared" si="81"/>
        <v>0</v>
      </c>
      <c r="Q632" s="15">
        <f t="shared" si="82"/>
        <v>0</v>
      </c>
      <c r="R632" s="15">
        <f t="shared" si="83"/>
        <v>591.75</v>
      </c>
      <c r="S632" s="15">
        <f t="shared" si="84"/>
        <v>591.75</v>
      </c>
      <c r="T632" s="15">
        <f t="shared" si="85"/>
        <v>591.75</v>
      </c>
      <c r="U632" s="13" t="str">
        <f t="shared" si="86"/>
        <v>Thu</v>
      </c>
      <c r="V632" s="13" t="str">
        <f t="shared" si="87"/>
        <v>Sat</v>
      </c>
    </row>
    <row r="633" spans="1:22" x14ac:dyDescent="0.25">
      <c r="A633" t="s">
        <v>693</v>
      </c>
      <c r="B633" t="s">
        <v>54</v>
      </c>
      <c r="C633" t="s">
        <v>23</v>
      </c>
      <c r="D633" t="s">
        <v>27</v>
      </c>
      <c r="F633" s="10">
        <v>44319</v>
      </c>
      <c r="G633" s="10">
        <v>44330</v>
      </c>
      <c r="H633" s="5">
        <v>1</v>
      </c>
      <c r="I633" s="11"/>
      <c r="J633" s="11"/>
      <c r="K633" s="12">
        <v>0.25</v>
      </c>
      <c r="L633" s="12">
        <v>25.711400000000001</v>
      </c>
      <c r="M633" t="s">
        <v>33</v>
      </c>
      <c r="N633" s="14">
        <f t="shared" si="80"/>
        <v>11</v>
      </c>
      <c r="O633" s="13" cm="1">
        <f t="array" ref="O633">INDEX(TechRate,MATCH(H633,TechNum,0))</f>
        <v>80</v>
      </c>
      <c r="P633" s="15">
        <f t="shared" si="81"/>
        <v>20</v>
      </c>
      <c r="Q633" s="15">
        <f t="shared" si="82"/>
        <v>20</v>
      </c>
      <c r="R633" s="15">
        <f t="shared" si="83"/>
        <v>25.711400000000001</v>
      </c>
      <c r="S633" s="15">
        <f t="shared" si="84"/>
        <v>45.711399999999998</v>
      </c>
      <c r="T633" s="15">
        <f t="shared" si="85"/>
        <v>45.711399999999998</v>
      </c>
      <c r="U633" s="13" t="str">
        <f t="shared" si="86"/>
        <v>Mon</v>
      </c>
      <c r="V633" s="13" t="str">
        <f t="shared" si="87"/>
        <v>Fri</v>
      </c>
    </row>
    <row r="634" spans="1:22" x14ac:dyDescent="0.25">
      <c r="A634" t="s">
        <v>694</v>
      </c>
      <c r="B634" t="s">
        <v>51</v>
      </c>
      <c r="C634" t="s">
        <v>22</v>
      </c>
      <c r="D634" t="s">
        <v>26</v>
      </c>
      <c r="F634" s="10">
        <v>44319</v>
      </c>
      <c r="G634" s="10">
        <v>44329</v>
      </c>
      <c r="H634" s="5">
        <v>1</v>
      </c>
      <c r="I634" s="11"/>
      <c r="J634" s="11"/>
      <c r="K634" s="12">
        <v>0.25</v>
      </c>
      <c r="L634" s="12">
        <v>36.754399999999997</v>
      </c>
      <c r="M634" t="s">
        <v>32</v>
      </c>
      <c r="N634" s="14">
        <f t="shared" si="80"/>
        <v>10</v>
      </c>
      <c r="O634" s="13" cm="1">
        <f t="array" ref="O634">INDEX(TechRate,MATCH(H634,TechNum,0))</f>
        <v>80</v>
      </c>
      <c r="P634" s="15">
        <f t="shared" si="81"/>
        <v>20</v>
      </c>
      <c r="Q634" s="15">
        <f t="shared" si="82"/>
        <v>20</v>
      </c>
      <c r="R634" s="15">
        <f t="shared" si="83"/>
        <v>36.754399999999997</v>
      </c>
      <c r="S634" s="15">
        <f t="shared" si="84"/>
        <v>56.754399999999997</v>
      </c>
      <c r="T634" s="15">
        <f t="shared" si="85"/>
        <v>56.754399999999997</v>
      </c>
      <c r="U634" s="13" t="str">
        <f t="shared" si="86"/>
        <v>Mon</v>
      </c>
      <c r="V634" s="13" t="str">
        <f t="shared" si="87"/>
        <v>Thu</v>
      </c>
    </row>
    <row r="635" spans="1:22" x14ac:dyDescent="0.25">
      <c r="A635" t="s">
        <v>695</v>
      </c>
      <c r="B635" t="s">
        <v>49</v>
      </c>
      <c r="C635" t="s">
        <v>23</v>
      </c>
      <c r="D635" t="s">
        <v>26</v>
      </c>
      <c r="F635" s="10">
        <v>44319</v>
      </c>
      <c r="G635" s="10">
        <v>44329</v>
      </c>
      <c r="H635" s="5">
        <v>1</v>
      </c>
      <c r="I635" s="11"/>
      <c r="J635" s="11"/>
      <c r="K635" s="12">
        <v>0.25</v>
      </c>
      <c r="L635" s="12">
        <v>128.6842</v>
      </c>
      <c r="M635" t="s">
        <v>33</v>
      </c>
      <c r="N635" s="14">
        <f t="shared" si="80"/>
        <v>10</v>
      </c>
      <c r="O635" s="13" cm="1">
        <f t="array" ref="O635">INDEX(TechRate,MATCH(H635,TechNum,0))</f>
        <v>80</v>
      </c>
      <c r="P635" s="15">
        <f t="shared" si="81"/>
        <v>20</v>
      </c>
      <c r="Q635" s="15">
        <f t="shared" si="82"/>
        <v>20</v>
      </c>
      <c r="R635" s="15">
        <f t="shared" si="83"/>
        <v>128.6842</v>
      </c>
      <c r="S635" s="15">
        <f t="shared" si="84"/>
        <v>148.6842</v>
      </c>
      <c r="T635" s="15">
        <f t="shared" si="85"/>
        <v>148.6842</v>
      </c>
      <c r="U635" s="13" t="str">
        <f t="shared" si="86"/>
        <v>Mon</v>
      </c>
      <c r="V635" s="13" t="str">
        <f t="shared" si="87"/>
        <v>Thu</v>
      </c>
    </row>
    <row r="636" spans="1:22" x14ac:dyDescent="0.25">
      <c r="A636" t="s">
        <v>696</v>
      </c>
      <c r="B636" t="s">
        <v>54</v>
      </c>
      <c r="C636" t="s">
        <v>23</v>
      </c>
      <c r="D636" t="s">
        <v>27</v>
      </c>
      <c r="F636" s="10">
        <v>44319</v>
      </c>
      <c r="G636" s="10">
        <v>44329</v>
      </c>
      <c r="H636" s="5">
        <v>1</v>
      </c>
      <c r="I636" s="11"/>
      <c r="J636" s="11"/>
      <c r="K636" s="12">
        <v>1.25</v>
      </c>
      <c r="L636" s="12">
        <v>240.54859999999999</v>
      </c>
      <c r="M636" t="s">
        <v>32</v>
      </c>
      <c r="N636" s="14">
        <f t="shared" si="80"/>
        <v>10</v>
      </c>
      <c r="O636" s="13" cm="1">
        <f t="array" ref="O636">INDEX(TechRate,MATCH(H636,TechNum,0))</f>
        <v>80</v>
      </c>
      <c r="P636" s="15">
        <f t="shared" si="81"/>
        <v>100</v>
      </c>
      <c r="Q636" s="15">
        <f t="shared" si="82"/>
        <v>100</v>
      </c>
      <c r="R636" s="15">
        <f t="shared" si="83"/>
        <v>240.54859999999999</v>
      </c>
      <c r="S636" s="15">
        <f t="shared" si="84"/>
        <v>340.54859999999996</v>
      </c>
      <c r="T636" s="15">
        <f t="shared" si="85"/>
        <v>340.54859999999996</v>
      </c>
      <c r="U636" s="13" t="str">
        <f t="shared" si="86"/>
        <v>Mon</v>
      </c>
      <c r="V636" s="13" t="str">
        <f t="shared" si="87"/>
        <v>Thu</v>
      </c>
    </row>
    <row r="637" spans="1:22" x14ac:dyDescent="0.25">
      <c r="A637" t="s">
        <v>697</v>
      </c>
      <c r="B637" t="s">
        <v>50</v>
      </c>
      <c r="C637" t="s">
        <v>24</v>
      </c>
      <c r="D637" t="s">
        <v>27</v>
      </c>
      <c r="F637" s="10">
        <v>44319</v>
      </c>
      <c r="G637" s="10">
        <v>44329</v>
      </c>
      <c r="H637" s="5">
        <v>2</v>
      </c>
      <c r="I637" s="11"/>
      <c r="J637" s="11"/>
      <c r="K637" s="12">
        <v>0.5</v>
      </c>
      <c r="L637" s="12">
        <v>357.9837</v>
      </c>
      <c r="M637" t="s">
        <v>33</v>
      </c>
      <c r="N637" s="14">
        <f t="shared" si="80"/>
        <v>10</v>
      </c>
      <c r="O637" s="13" cm="1">
        <f t="array" ref="O637">INDEX(TechRate,MATCH(H637,TechNum,0))</f>
        <v>140</v>
      </c>
      <c r="P637" s="15">
        <f t="shared" si="81"/>
        <v>70</v>
      </c>
      <c r="Q637" s="15">
        <f t="shared" si="82"/>
        <v>70</v>
      </c>
      <c r="R637" s="15">
        <f t="shared" si="83"/>
        <v>357.9837</v>
      </c>
      <c r="S637" s="15">
        <f t="shared" si="84"/>
        <v>427.9837</v>
      </c>
      <c r="T637" s="15">
        <f t="shared" si="85"/>
        <v>427.9837</v>
      </c>
      <c r="U637" s="13" t="str">
        <f t="shared" si="86"/>
        <v>Mon</v>
      </c>
      <c r="V637" s="13" t="str">
        <f t="shared" si="87"/>
        <v>Thu</v>
      </c>
    </row>
    <row r="638" spans="1:22" x14ac:dyDescent="0.25">
      <c r="A638" t="s">
        <v>698</v>
      </c>
      <c r="B638" t="s">
        <v>49</v>
      </c>
      <c r="C638" t="s">
        <v>23</v>
      </c>
      <c r="D638" t="s">
        <v>28</v>
      </c>
      <c r="F638" s="10">
        <v>44319</v>
      </c>
      <c r="G638" s="10">
        <v>44334</v>
      </c>
      <c r="H638" s="5">
        <v>1</v>
      </c>
      <c r="I638" s="11"/>
      <c r="J638" s="11"/>
      <c r="K638" s="12">
        <v>0.5</v>
      </c>
      <c r="L638" s="12">
        <v>6.399</v>
      </c>
      <c r="M638" t="s">
        <v>33</v>
      </c>
      <c r="N638" s="14">
        <f t="shared" si="80"/>
        <v>15</v>
      </c>
      <c r="O638" s="13" cm="1">
        <f t="array" ref="O638">INDEX(TechRate,MATCH(H638,TechNum,0))</f>
        <v>80</v>
      </c>
      <c r="P638" s="15">
        <f t="shared" si="81"/>
        <v>40</v>
      </c>
      <c r="Q638" s="15">
        <f t="shared" si="82"/>
        <v>40</v>
      </c>
      <c r="R638" s="15">
        <f t="shared" si="83"/>
        <v>6.399</v>
      </c>
      <c r="S638" s="15">
        <f t="shared" si="84"/>
        <v>46.399000000000001</v>
      </c>
      <c r="T638" s="15">
        <f t="shared" si="85"/>
        <v>46.399000000000001</v>
      </c>
      <c r="U638" s="13" t="str">
        <f t="shared" si="86"/>
        <v>Mon</v>
      </c>
      <c r="V638" s="13" t="str">
        <f t="shared" si="87"/>
        <v>Tue</v>
      </c>
    </row>
    <row r="639" spans="1:22" x14ac:dyDescent="0.25">
      <c r="A639" t="s">
        <v>699</v>
      </c>
      <c r="B639" t="s">
        <v>54</v>
      </c>
      <c r="C639" t="s">
        <v>24</v>
      </c>
      <c r="D639" t="s">
        <v>28</v>
      </c>
      <c r="F639" s="10">
        <v>44319</v>
      </c>
      <c r="G639" s="10">
        <v>44335</v>
      </c>
      <c r="H639" s="5">
        <v>2</v>
      </c>
      <c r="I639" s="11" t="s">
        <v>18</v>
      </c>
      <c r="J639" s="11" t="s">
        <v>18</v>
      </c>
      <c r="K639" s="12">
        <v>1</v>
      </c>
      <c r="L639" s="12">
        <v>182.08340000000001</v>
      </c>
      <c r="M639" t="s">
        <v>35</v>
      </c>
      <c r="N639" s="14">
        <f t="shared" si="80"/>
        <v>16</v>
      </c>
      <c r="O639" s="13" cm="1">
        <f t="array" ref="O639">INDEX(TechRate,MATCH(H639,TechNum,0))</f>
        <v>140</v>
      </c>
      <c r="P639" s="15">
        <f t="shared" si="81"/>
        <v>140</v>
      </c>
      <c r="Q639" s="15">
        <f t="shared" si="82"/>
        <v>0</v>
      </c>
      <c r="R639" s="15">
        <f t="shared" si="83"/>
        <v>0</v>
      </c>
      <c r="S639" s="15">
        <f t="shared" si="84"/>
        <v>322.08339999999998</v>
      </c>
      <c r="T639" s="15">
        <f t="shared" si="85"/>
        <v>0</v>
      </c>
      <c r="U639" s="13" t="str">
        <f t="shared" si="86"/>
        <v>Mon</v>
      </c>
      <c r="V639" s="13" t="str">
        <f t="shared" si="87"/>
        <v>Wed</v>
      </c>
    </row>
    <row r="640" spans="1:22" x14ac:dyDescent="0.25">
      <c r="A640" t="s">
        <v>700</v>
      </c>
      <c r="B640" t="s">
        <v>51</v>
      </c>
      <c r="C640" t="s">
        <v>22</v>
      </c>
      <c r="D640" t="s">
        <v>26</v>
      </c>
      <c r="F640" s="10">
        <v>44319</v>
      </c>
      <c r="G640" s="10">
        <v>44334</v>
      </c>
      <c r="H640" s="5">
        <v>2</v>
      </c>
      <c r="I640" s="11"/>
      <c r="J640" s="11"/>
      <c r="K640" s="12">
        <v>0.25</v>
      </c>
      <c r="L640" s="12">
        <v>149.24420000000001</v>
      </c>
      <c r="M640" t="s">
        <v>32</v>
      </c>
      <c r="N640" s="14">
        <f t="shared" si="80"/>
        <v>15</v>
      </c>
      <c r="O640" s="13" cm="1">
        <f t="array" ref="O640">INDEX(TechRate,MATCH(H640,TechNum,0))</f>
        <v>140</v>
      </c>
      <c r="P640" s="15">
        <f t="shared" si="81"/>
        <v>35</v>
      </c>
      <c r="Q640" s="15">
        <f t="shared" si="82"/>
        <v>35</v>
      </c>
      <c r="R640" s="15">
        <f t="shared" si="83"/>
        <v>149.24420000000001</v>
      </c>
      <c r="S640" s="15">
        <f t="shared" si="84"/>
        <v>184.24420000000001</v>
      </c>
      <c r="T640" s="15">
        <f t="shared" si="85"/>
        <v>184.24420000000001</v>
      </c>
      <c r="U640" s="13" t="str">
        <f t="shared" si="86"/>
        <v>Mon</v>
      </c>
      <c r="V640" s="13" t="str">
        <f t="shared" si="87"/>
        <v>Tue</v>
      </c>
    </row>
    <row r="641" spans="1:22" x14ac:dyDescent="0.25">
      <c r="A641" t="s">
        <v>701</v>
      </c>
      <c r="B641" t="s">
        <v>56</v>
      </c>
      <c r="C641" t="s">
        <v>22</v>
      </c>
      <c r="D641" t="s">
        <v>27</v>
      </c>
      <c r="F641" s="10">
        <v>44319</v>
      </c>
      <c r="G641" s="10">
        <v>44336</v>
      </c>
      <c r="H641" s="5">
        <v>2</v>
      </c>
      <c r="I641" s="11"/>
      <c r="J641" s="11"/>
      <c r="K641" s="12">
        <v>0.25</v>
      </c>
      <c r="L641" s="12">
        <v>26.59</v>
      </c>
      <c r="M641" t="s">
        <v>36</v>
      </c>
      <c r="N641" s="14">
        <f t="shared" si="80"/>
        <v>17</v>
      </c>
      <c r="O641" s="13" cm="1">
        <f t="array" ref="O641">INDEX(TechRate,MATCH(H641,TechNum,0))</f>
        <v>140</v>
      </c>
      <c r="P641" s="15">
        <f t="shared" si="81"/>
        <v>35</v>
      </c>
      <c r="Q641" s="15">
        <f t="shared" si="82"/>
        <v>35</v>
      </c>
      <c r="R641" s="15">
        <f t="shared" si="83"/>
        <v>26.59</v>
      </c>
      <c r="S641" s="15">
        <f t="shared" si="84"/>
        <v>61.59</v>
      </c>
      <c r="T641" s="15">
        <f t="shared" si="85"/>
        <v>61.59</v>
      </c>
      <c r="U641" s="13" t="str">
        <f t="shared" si="86"/>
        <v>Mon</v>
      </c>
      <c r="V641" s="13" t="str">
        <f t="shared" si="87"/>
        <v>Thu</v>
      </c>
    </row>
    <row r="642" spans="1:22" x14ac:dyDescent="0.25">
      <c r="A642" t="s">
        <v>702</v>
      </c>
      <c r="B642" t="s">
        <v>53</v>
      </c>
      <c r="C642" t="s">
        <v>23</v>
      </c>
      <c r="D642" t="s">
        <v>28</v>
      </c>
      <c r="F642" s="10">
        <v>44319</v>
      </c>
      <c r="G642" s="10">
        <v>44349</v>
      </c>
      <c r="H642" s="5">
        <v>1</v>
      </c>
      <c r="I642" s="11"/>
      <c r="J642" s="11"/>
      <c r="K642" s="12">
        <v>0.5</v>
      </c>
      <c r="L642" s="12">
        <v>29.727799999999998</v>
      </c>
      <c r="M642" t="s">
        <v>32</v>
      </c>
      <c r="N642" s="14">
        <f t="shared" si="80"/>
        <v>30</v>
      </c>
      <c r="O642" s="13" cm="1">
        <f t="array" ref="O642">INDEX(TechRate,MATCH(H642,TechNum,0))</f>
        <v>80</v>
      </c>
      <c r="P642" s="15">
        <f t="shared" si="81"/>
        <v>40</v>
      </c>
      <c r="Q642" s="15">
        <f t="shared" si="82"/>
        <v>40</v>
      </c>
      <c r="R642" s="15">
        <f t="shared" si="83"/>
        <v>29.727799999999998</v>
      </c>
      <c r="S642" s="15">
        <f t="shared" si="84"/>
        <v>69.727800000000002</v>
      </c>
      <c r="T642" s="15">
        <f t="shared" si="85"/>
        <v>69.727800000000002</v>
      </c>
      <c r="U642" s="13" t="str">
        <f t="shared" si="86"/>
        <v>Mon</v>
      </c>
      <c r="V642" s="13" t="str">
        <f t="shared" si="87"/>
        <v>Wed</v>
      </c>
    </row>
    <row r="643" spans="1:22" x14ac:dyDescent="0.25">
      <c r="A643" t="s">
        <v>703</v>
      </c>
      <c r="B643" t="s">
        <v>51</v>
      </c>
      <c r="C643" t="s">
        <v>22</v>
      </c>
      <c r="D643" t="s">
        <v>26</v>
      </c>
      <c r="F643" s="10">
        <v>44319</v>
      </c>
      <c r="G643" s="10">
        <v>44354</v>
      </c>
      <c r="H643" s="5">
        <v>1</v>
      </c>
      <c r="I643" s="11"/>
      <c r="J643" s="11"/>
      <c r="K643" s="12">
        <v>0.25</v>
      </c>
      <c r="L643" s="12">
        <v>21.33</v>
      </c>
      <c r="M643" t="s">
        <v>32</v>
      </c>
      <c r="N643" s="14">
        <f t="shared" si="80"/>
        <v>35</v>
      </c>
      <c r="O643" s="13" cm="1">
        <f t="array" ref="O643">INDEX(TechRate,MATCH(H643,TechNum,0))</f>
        <v>80</v>
      </c>
      <c r="P643" s="15">
        <f t="shared" si="81"/>
        <v>20</v>
      </c>
      <c r="Q643" s="15">
        <f t="shared" si="82"/>
        <v>20</v>
      </c>
      <c r="R643" s="15">
        <f t="shared" si="83"/>
        <v>21.33</v>
      </c>
      <c r="S643" s="15">
        <f t="shared" si="84"/>
        <v>41.33</v>
      </c>
      <c r="T643" s="15">
        <f t="shared" si="85"/>
        <v>41.33</v>
      </c>
      <c r="U643" s="13" t="str">
        <f t="shared" si="86"/>
        <v>Mon</v>
      </c>
      <c r="V643" s="13" t="str">
        <f t="shared" si="87"/>
        <v>Mon</v>
      </c>
    </row>
    <row r="644" spans="1:22" x14ac:dyDescent="0.25">
      <c r="A644" t="s">
        <v>704</v>
      </c>
      <c r="B644" t="s">
        <v>55</v>
      </c>
      <c r="C644" t="s">
        <v>22</v>
      </c>
      <c r="D644" t="s">
        <v>26</v>
      </c>
      <c r="F644" s="10">
        <v>44319</v>
      </c>
      <c r="G644" s="10">
        <v>44361</v>
      </c>
      <c r="H644" s="5">
        <v>1</v>
      </c>
      <c r="I644" s="11"/>
      <c r="J644" s="11"/>
      <c r="K644" s="12">
        <v>0.25</v>
      </c>
      <c r="L644" s="12">
        <v>64.171000000000006</v>
      </c>
      <c r="M644" t="s">
        <v>32</v>
      </c>
      <c r="N644" s="14">
        <f t="shared" si="80"/>
        <v>42</v>
      </c>
      <c r="O644" s="13" cm="1">
        <f t="array" ref="O644">INDEX(TechRate,MATCH(H644,TechNum,0))</f>
        <v>80</v>
      </c>
      <c r="P644" s="15">
        <f t="shared" si="81"/>
        <v>20</v>
      </c>
      <c r="Q644" s="15">
        <f t="shared" si="82"/>
        <v>20</v>
      </c>
      <c r="R644" s="15">
        <f t="shared" si="83"/>
        <v>64.171000000000006</v>
      </c>
      <c r="S644" s="15">
        <f t="shared" si="84"/>
        <v>84.171000000000006</v>
      </c>
      <c r="T644" s="15">
        <f t="shared" si="85"/>
        <v>84.171000000000006</v>
      </c>
      <c r="U644" s="13" t="str">
        <f t="shared" si="86"/>
        <v>Mon</v>
      </c>
      <c r="V644" s="13" t="str">
        <f t="shared" si="87"/>
        <v>Mon</v>
      </c>
    </row>
    <row r="645" spans="1:22" x14ac:dyDescent="0.25">
      <c r="A645" t="s">
        <v>705</v>
      </c>
      <c r="B645" t="s">
        <v>53</v>
      </c>
      <c r="C645" t="s">
        <v>23</v>
      </c>
      <c r="D645" t="s">
        <v>26</v>
      </c>
      <c r="F645" s="10">
        <v>44319</v>
      </c>
      <c r="G645" s="10">
        <v>44368</v>
      </c>
      <c r="H645" s="5">
        <v>1</v>
      </c>
      <c r="I645" s="11"/>
      <c r="J645" s="11"/>
      <c r="K645" s="12">
        <v>0.25</v>
      </c>
      <c r="L645" s="12">
        <v>70.8215</v>
      </c>
      <c r="M645" t="s">
        <v>34</v>
      </c>
      <c r="N645" s="14">
        <f t="shared" si="80"/>
        <v>49</v>
      </c>
      <c r="O645" s="13" cm="1">
        <f t="array" ref="O645">INDEX(TechRate,MATCH(H645,TechNum,0))</f>
        <v>80</v>
      </c>
      <c r="P645" s="15">
        <f t="shared" si="81"/>
        <v>20</v>
      </c>
      <c r="Q645" s="15">
        <f t="shared" si="82"/>
        <v>20</v>
      </c>
      <c r="R645" s="15">
        <f t="shared" si="83"/>
        <v>70.8215</v>
      </c>
      <c r="S645" s="15">
        <f t="shared" si="84"/>
        <v>90.8215</v>
      </c>
      <c r="T645" s="15">
        <f t="shared" si="85"/>
        <v>90.8215</v>
      </c>
      <c r="U645" s="13" t="str">
        <f t="shared" si="86"/>
        <v>Mon</v>
      </c>
      <c r="V645" s="13" t="str">
        <f t="shared" si="87"/>
        <v>Mon</v>
      </c>
    </row>
    <row r="646" spans="1:22" x14ac:dyDescent="0.25">
      <c r="A646" t="s">
        <v>706</v>
      </c>
      <c r="B646" t="s">
        <v>57</v>
      </c>
      <c r="C646" t="s">
        <v>24</v>
      </c>
      <c r="D646" t="s">
        <v>28</v>
      </c>
      <c r="F646" s="10">
        <v>44319</v>
      </c>
      <c r="G646" s="10">
        <v>44389</v>
      </c>
      <c r="H646" s="5">
        <v>1</v>
      </c>
      <c r="I646" s="11"/>
      <c r="J646" s="11"/>
      <c r="K646" s="12">
        <v>2.5</v>
      </c>
      <c r="L646" s="12">
        <v>271.90960000000001</v>
      </c>
      <c r="M646" t="s">
        <v>33</v>
      </c>
      <c r="N646" s="14">
        <f t="shared" si="80"/>
        <v>70</v>
      </c>
      <c r="O646" s="13" cm="1">
        <f t="array" ref="O646">INDEX(TechRate,MATCH(H646,TechNum,0))</f>
        <v>80</v>
      </c>
      <c r="P646" s="15">
        <f t="shared" si="81"/>
        <v>200</v>
      </c>
      <c r="Q646" s="15">
        <f t="shared" si="82"/>
        <v>200</v>
      </c>
      <c r="R646" s="15">
        <f t="shared" si="83"/>
        <v>271.90960000000001</v>
      </c>
      <c r="S646" s="15">
        <f t="shared" si="84"/>
        <v>471.90960000000001</v>
      </c>
      <c r="T646" s="15">
        <f t="shared" si="85"/>
        <v>471.90960000000001</v>
      </c>
      <c r="U646" s="13" t="str">
        <f t="shared" si="86"/>
        <v>Mon</v>
      </c>
      <c r="V646" s="13" t="str">
        <f t="shared" si="87"/>
        <v>Mon</v>
      </c>
    </row>
    <row r="647" spans="1:22" x14ac:dyDescent="0.25">
      <c r="A647" t="s">
        <v>707</v>
      </c>
      <c r="B647" t="s">
        <v>49</v>
      </c>
      <c r="C647" t="s">
        <v>23</v>
      </c>
      <c r="D647" t="s">
        <v>27</v>
      </c>
      <c r="F647" s="10">
        <v>44320</v>
      </c>
      <c r="G647" s="10">
        <v>44329</v>
      </c>
      <c r="H647" s="5">
        <v>1</v>
      </c>
      <c r="I647" s="11"/>
      <c r="J647" s="11"/>
      <c r="K647" s="12">
        <v>0.75</v>
      </c>
      <c r="L647" s="12">
        <v>146.2002</v>
      </c>
      <c r="M647" t="s">
        <v>33</v>
      </c>
      <c r="N647" s="14">
        <f t="shared" si="80"/>
        <v>9</v>
      </c>
      <c r="O647" s="13" cm="1">
        <f t="array" ref="O647">INDEX(TechRate,MATCH(H647,TechNum,0))</f>
        <v>80</v>
      </c>
      <c r="P647" s="15">
        <f t="shared" si="81"/>
        <v>60</v>
      </c>
      <c r="Q647" s="15">
        <f t="shared" si="82"/>
        <v>60</v>
      </c>
      <c r="R647" s="15">
        <f t="shared" si="83"/>
        <v>146.2002</v>
      </c>
      <c r="S647" s="15">
        <f t="shared" si="84"/>
        <v>206.2002</v>
      </c>
      <c r="T647" s="15">
        <f t="shared" si="85"/>
        <v>206.2002</v>
      </c>
      <c r="U647" s="13" t="str">
        <f t="shared" si="86"/>
        <v>Tue</v>
      </c>
      <c r="V647" s="13" t="str">
        <f t="shared" si="87"/>
        <v>Thu</v>
      </c>
    </row>
    <row r="648" spans="1:22" x14ac:dyDescent="0.25">
      <c r="A648" t="s">
        <v>708</v>
      </c>
      <c r="B648" t="s">
        <v>49</v>
      </c>
      <c r="C648" t="s">
        <v>23</v>
      </c>
      <c r="D648" t="s">
        <v>28</v>
      </c>
      <c r="F648" s="10">
        <v>44320</v>
      </c>
      <c r="G648" s="10">
        <v>44336</v>
      </c>
      <c r="H648" s="5">
        <v>1</v>
      </c>
      <c r="I648" s="11"/>
      <c r="J648" s="11"/>
      <c r="K648" s="12">
        <v>0.5</v>
      </c>
      <c r="L648" s="12">
        <v>150</v>
      </c>
      <c r="M648" t="s">
        <v>32</v>
      </c>
      <c r="N648" s="14">
        <f t="shared" si="80"/>
        <v>16</v>
      </c>
      <c r="O648" s="13" cm="1">
        <f t="array" ref="O648">INDEX(TechRate,MATCH(H648,TechNum,0))</f>
        <v>80</v>
      </c>
      <c r="P648" s="15">
        <f t="shared" si="81"/>
        <v>40</v>
      </c>
      <c r="Q648" s="15">
        <f t="shared" si="82"/>
        <v>40</v>
      </c>
      <c r="R648" s="15">
        <f t="shared" si="83"/>
        <v>150</v>
      </c>
      <c r="S648" s="15">
        <f t="shared" si="84"/>
        <v>190</v>
      </c>
      <c r="T648" s="15">
        <f t="shared" si="85"/>
        <v>190</v>
      </c>
      <c r="U648" s="13" t="str">
        <f t="shared" si="86"/>
        <v>Tue</v>
      </c>
      <c r="V648" s="13" t="str">
        <f t="shared" si="87"/>
        <v>Thu</v>
      </c>
    </row>
    <row r="649" spans="1:22" x14ac:dyDescent="0.25">
      <c r="A649" t="s">
        <v>709</v>
      </c>
      <c r="B649" t="s">
        <v>49</v>
      </c>
      <c r="C649" t="s">
        <v>59</v>
      </c>
      <c r="D649" t="s">
        <v>26</v>
      </c>
      <c r="F649" s="10">
        <v>44320</v>
      </c>
      <c r="G649" s="10">
        <v>44350</v>
      </c>
      <c r="H649" s="5">
        <v>1</v>
      </c>
      <c r="I649" s="11"/>
      <c r="J649" s="11"/>
      <c r="K649" s="12">
        <v>0.25</v>
      </c>
      <c r="L649" s="12">
        <v>140.5</v>
      </c>
      <c r="M649" t="s">
        <v>33</v>
      </c>
      <c r="N649" s="14">
        <f t="shared" si="80"/>
        <v>30</v>
      </c>
      <c r="O649" s="13" cm="1">
        <f t="array" ref="O649">INDEX(TechRate,MATCH(H649,TechNum,0))</f>
        <v>80</v>
      </c>
      <c r="P649" s="15">
        <f t="shared" si="81"/>
        <v>20</v>
      </c>
      <c r="Q649" s="15">
        <f t="shared" si="82"/>
        <v>20</v>
      </c>
      <c r="R649" s="15">
        <f t="shared" si="83"/>
        <v>140.5</v>
      </c>
      <c r="S649" s="15">
        <f t="shared" si="84"/>
        <v>160.5</v>
      </c>
      <c r="T649" s="15">
        <f t="shared" si="85"/>
        <v>160.5</v>
      </c>
      <c r="U649" s="13" t="str">
        <f t="shared" si="86"/>
        <v>Tue</v>
      </c>
      <c r="V649" s="13" t="str">
        <f t="shared" si="87"/>
        <v>Thu</v>
      </c>
    </row>
    <row r="650" spans="1:22" x14ac:dyDescent="0.25">
      <c r="A650" t="s">
        <v>710</v>
      </c>
      <c r="B650" t="s">
        <v>52</v>
      </c>
      <c r="C650" t="s">
        <v>58</v>
      </c>
      <c r="D650" t="s">
        <v>26</v>
      </c>
      <c r="F650" s="10">
        <v>44320</v>
      </c>
      <c r="G650" s="10">
        <v>44357</v>
      </c>
      <c r="H650" s="5">
        <v>1</v>
      </c>
      <c r="I650" s="11"/>
      <c r="J650" s="11"/>
      <c r="K650" s="12">
        <v>0.25</v>
      </c>
      <c r="L650" s="12">
        <v>39</v>
      </c>
      <c r="M650" t="s">
        <v>32</v>
      </c>
      <c r="N650" s="14">
        <f t="shared" si="80"/>
        <v>37</v>
      </c>
      <c r="O650" s="13" cm="1">
        <f t="array" ref="O650">INDEX(TechRate,MATCH(H650,TechNum,0))</f>
        <v>80</v>
      </c>
      <c r="P650" s="15">
        <f t="shared" si="81"/>
        <v>20</v>
      </c>
      <c r="Q650" s="15">
        <f t="shared" si="82"/>
        <v>20</v>
      </c>
      <c r="R650" s="15">
        <f t="shared" si="83"/>
        <v>39</v>
      </c>
      <c r="S650" s="15">
        <f t="shared" si="84"/>
        <v>59</v>
      </c>
      <c r="T650" s="15">
        <f t="shared" si="85"/>
        <v>59</v>
      </c>
      <c r="U650" s="13" t="str">
        <f t="shared" si="86"/>
        <v>Tue</v>
      </c>
      <c r="V650" s="13" t="str">
        <f t="shared" si="87"/>
        <v>Thu</v>
      </c>
    </row>
    <row r="651" spans="1:22" x14ac:dyDescent="0.25">
      <c r="A651" t="s">
        <v>711</v>
      </c>
      <c r="B651" t="s">
        <v>51</v>
      </c>
      <c r="C651" t="s">
        <v>23</v>
      </c>
      <c r="D651" t="s">
        <v>17</v>
      </c>
      <c r="F651" s="10">
        <v>44320</v>
      </c>
      <c r="G651" s="10">
        <v>44389</v>
      </c>
      <c r="H651" s="5">
        <v>2</v>
      </c>
      <c r="I651" s="11"/>
      <c r="J651" s="11"/>
      <c r="K651" s="12">
        <v>2.25</v>
      </c>
      <c r="L651" s="12">
        <v>716.98710000000005</v>
      </c>
      <c r="M651" t="s">
        <v>33</v>
      </c>
      <c r="N651" s="14">
        <f t="shared" si="80"/>
        <v>69</v>
      </c>
      <c r="O651" s="13" cm="1">
        <f t="array" ref="O651">INDEX(TechRate,MATCH(H651,TechNum,0))</f>
        <v>140</v>
      </c>
      <c r="P651" s="15">
        <f t="shared" si="81"/>
        <v>315</v>
      </c>
      <c r="Q651" s="15">
        <f t="shared" si="82"/>
        <v>315</v>
      </c>
      <c r="R651" s="15">
        <f t="shared" si="83"/>
        <v>716.98710000000005</v>
      </c>
      <c r="S651" s="15">
        <f t="shared" si="84"/>
        <v>1031.9871000000001</v>
      </c>
      <c r="T651" s="15">
        <f t="shared" si="85"/>
        <v>1031.9871000000001</v>
      </c>
      <c r="U651" s="13" t="str">
        <f t="shared" si="86"/>
        <v>Tue</v>
      </c>
      <c r="V651" s="13" t="str">
        <f t="shared" si="87"/>
        <v>Mon</v>
      </c>
    </row>
    <row r="652" spans="1:22" x14ac:dyDescent="0.25">
      <c r="A652" t="s">
        <v>712</v>
      </c>
      <c r="B652" t="s">
        <v>56</v>
      </c>
      <c r="C652" t="s">
        <v>22</v>
      </c>
      <c r="D652" t="s">
        <v>26</v>
      </c>
      <c r="F652" s="10">
        <v>44320</v>
      </c>
      <c r="G652" s="10"/>
      <c r="H652" s="5">
        <v>1</v>
      </c>
      <c r="I652" s="11"/>
      <c r="J652" s="11"/>
      <c r="K652" s="12"/>
      <c r="L652" s="12">
        <v>118.8969</v>
      </c>
      <c r="M652" t="s">
        <v>32</v>
      </c>
      <c r="N652" s="14" t="str">
        <f t="shared" si="80"/>
        <v/>
      </c>
      <c r="O652" s="13" cm="1">
        <f t="array" ref="O652">INDEX(TechRate,MATCH(H652,TechNum,0))</f>
        <v>80</v>
      </c>
      <c r="P652" s="15">
        <f t="shared" si="81"/>
        <v>0</v>
      </c>
      <c r="Q652" s="15">
        <f t="shared" si="82"/>
        <v>0</v>
      </c>
      <c r="R652" s="15">
        <f t="shared" si="83"/>
        <v>118.8969</v>
      </c>
      <c r="S652" s="15">
        <f t="shared" si="84"/>
        <v>118.8969</v>
      </c>
      <c r="T652" s="15">
        <f t="shared" si="85"/>
        <v>118.8969</v>
      </c>
      <c r="U652" s="13" t="str">
        <f t="shared" si="86"/>
        <v>Tue</v>
      </c>
      <c r="V652" s="13" t="str">
        <f t="shared" si="87"/>
        <v>Sat</v>
      </c>
    </row>
    <row r="653" spans="1:22" x14ac:dyDescent="0.25">
      <c r="A653" t="s">
        <v>713</v>
      </c>
      <c r="B653" t="s">
        <v>52</v>
      </c>
      <c r="C653" t="s">
        <v>24</v>
      </c>
      <c r="D653" t="s">
        <v>27</v>
      </c>
      <c r="F653" s="10">
        <v>44321</v>
      </c>
      <c r="G653" s="10">
        <v>44333</v>
      </c>
      <c r="H653" s="5">
        <v>2</v>
      </c>
      <c r="I653" s="11"/>
      <c r="J653" s="11" t="s">
        <v>18</v>
      </c>
      <c r="K653" s="12">
        <v>0.25</v>
      </c>
      <c r="L653" s="12">
        <v>24</v>
      </c>
      <c r="M653" t="s">
        <v>33</v>
      </c>
      <c r="N653" s="14">
        <f t="shared" si="80"/>
        <v>12</v>
      </c>
      <c r="O653" s="13" cm="1">
        <f t="array" ref="O653">INDEX(TechRate,MATCH(H653,TechNum,0))</f>
        <v>140</v>
      </c>
      <c r="P653" s="15">
        <f t="shared" si="81"/>
        <v>35</v>
      </c>
      <c r="Q653" s="15">
        <f t="shared" si="82"/>
        <v>35</v>
      </c>
      <c r="R653" s="15">
        <f t="shared" si="83"/>
        <v>0</v>
      </c>
      <c r="S653" s="15">
        <f t="shared" si="84"/>
        <v>59</v>
      </c>
      <c r="T653" s="15">
        <f t="shared" si="85"/>
        <v>35</v>
      </c>
      <c r="U653" s="13" t="str">
        <f t="shared" si="86"/>
        <v>Wed</v>
      </c>
      <c r="V653" s="13" t="str">
        <f t="shared" si="87"/>
        <v>Mon</v>
      </c>
    </row>
    <row r="654" spans="1:22" x14ac:dyDescent="0.25">
      <c r="A654" t="s">
        <v>714</v>
      </c>
      <c r="B654" t="s">
        <v>54</v>
      </c>
      <c r="C654" t="s">
        <v>59</v>
      </c>
      <c r="D654" t="s">
        <v>27</v>
      </c>
      <c r="F654" s="10">
        <v>44321</v>
      </c>
      <c r="G654" s="10">
        <v>44333</v>
      </c>
      <c r="H654" s="5">
        <v>1</v>
      </c>
      <c r="I654" s="11"/>
      <c r="J654" s="11"/>
      <c r="K654" s="12">
        <v>0.25</v>
      </c>
      <c r="L654" s="12">
        <v>28.036799999999999</v>
      </c>
      <c r="M654" t="s">
        <v>32</v>
      </c>
      <c r="N654" s="14">
        <f t="shared" si="80"/>
        <v>12</v>
      </c>
      <c r="O654" s="13" cm="1">
        <f t="array" ref="O654">INDEX(TechRate,MATCH(H654,TechNum,0))</f>
        <v>80</v>
      </c>
      <c r="P654" s="15">
        <f t="shared" si="81"/>
        <v>20</v>
      </c>
      <c r="Q654" s="15">
        <f t="shared" si="82"/>
        <v>20</v>
      </c>
      <c r="R654" s="15">
        <f t="shared" si="83"/>
        <v>28.036799999999999</v>
      </c>
      <c r="S654" s="15">
        <f t="shared" si="84"/>
        <v>48.036799999999999</v>
      </c>
      <c r="T654" s="15">
        <f t="shared" si="85"/>
        <v>48.036799999999999</v>
      </c>
      <c r="U654" s="13" t="str">
        <f t="shared" si="86"/>
        <v>Wed</v>
      </c>
      <c r="V654" s="13" t="str">
        <f t="shared" si="87"/>
        <v>Mon</v>
      </c>
    </row>
    <row r="655" spans="1:22" x14ac:dyDescent="0.25">
      <c r="A655" t="s">
        <v>715</v>
      </c>
      <c r="B655" t="s">
        <v>52</v>
      </c>
      <c r="C655" t="s">
        <v>24</v>
      </c>
      <c r="D655" t="s">
        <v>27</v>
      </c>
      <c r="F655" s="10">
        <v>44321</v>
      </c>
      <c r="G655" s="10">
        <v>44333</v>
      </c>
      <c r="H655" s="5">
        <v>2</v>
      </c>
      <c r="I655" s="11"/>
      <c r="J655" s="11"/>
      <c r="K655" s="12">
        <v>0.5</v>
      </c>
      <c r="L655" s="12">
        <v>291.10989999999998</v>
      </c>
      <c r="M655" t="s">
        <v>33</v>
      </c>
      <c r="N655" s="14">
        <f t="shared" ref="N655:N718" si="88">IF(G655="","",G655-F655)</f>
        <v>12</v>
      </c>
      <c r="O655" s="13" cm="1">
        <f t="array" ref="O655">INDEX(TechRate,MATCH(H655,TechNum,0))</f>
        <v>140</v>
      </c>
      <c r="P655" s="15">
        <f t="shared" ref="P655:P718" si="89">O655*K655</f>
        <v>70</v>
      </c>
      <c r="Q655" s="15">
        <f t="shared" ref="Q655:Q718" si="90">IF(I655="Yes",0,P655)</f>
        <v>70</v>
      </c>
      <c r="R655" s="15">
        <f t="shared" ref="R655:R718" si="91">IF(J655="Yes",0,L655)</f>
        <v>291.10989999999998</v>
      </c>
      <c r="S655" s="15">
        <f t="shared" ref="S655:S718" si="92">SUM(L655,P655)</f>
        <v>361.10989999999998</v>
      </c>
      <c r="T655" s="15">
        <f t="shared" ref="T655:T718" si="93">SUM(Q655,R655)</f>
        <v>361.10989999999998</v>
      </c>
      <c r="U655" s="13" t="str">
        <f t="shared" ref="U655:U718" si="94">TEXT(F655,"ddd")</f>
        <v>Wed</v>
      </c>
      <c r="V655" s="13" t="str">
        <f t="shared" ref="V655:V718" si="95">TEXT(G655,"ddd")</f>
        <v>Mon</v>
      </c>
    </row>
    <row r="656" spans="1:22" x14ac:dyDescent="0.25">
      <c r="A656" t="s">
        <v>716</v>
      </c>
      <c r="B656" t="s">
        <v>56</v>
      </c>
      <c r="C656" t="s">
        <v>22</v>
      </c>
      <c r="D656" t="s">
        <v>27</v>
      </c>
      <c r="F656" s="10">
        <v>44321</v>
      </c>
      <c r="G656" s="10">
        <v>44340</v>
      </c>
      <c r="H656" s="5">
        <v>2</v>
      </c>
      <c r="I656" s="11"/>
      <c r="J656" s="11"/>
      <c r="K656" s="12">
        <v>0.25</v>
      </c>
      <c r="L656" s="12">
        <v>36.3384</v>
      </c>
      <c r="M656" t="s">
        <v>32</v>
      </c>
      <c r="N656" s="14">
        <f t="shared" si="88"/>
        <v>19</v>
      </c>
      <c r="O656" s="13" cm="1">
        <f t="array" ref="O656">INDEX(TechRate,MATCH(H656,TechNum,0))</f>
        <v>140</v>
      </c>
      <c r="P656" s="15">
        <f t="shared" si="89"/>
        <v>35</v>
      </c>
      <c r="Q656" s="15">
        <f t="shared" si="90"/>
        <v>35</v>
      </c>
      <c r="R656" s="15">
        <f t="shared" si="91"/>
        <v>36.3384</v>
      </c>
      <c r="S656" s="15">
        <f t="shared" si="92"/>
        <v>71.338400000000007</v>
      </c>
      <c r="T656" s="15">
        <f t="shared" si="93"/>
        <v>71.338400000000007</v>
      </c>
      <c r="U656" s="13" t="str">
        <f t="shared" si="94"/>
        <v>Wed</v>
      </c>
      <c r="V656" s="13" t="str">
        <f t="shared" si="95"/>
        <v>Mon</v>
      </c>
    </row>
    <row r="657" spans="1:22" x14ac:dyDescent="0.25">
      <c r="A657" t="s">
        <v>717</v>
      </c>
      <c r="B657" t="s">
        <v>49</v>
      </c>
      <c r="C657" t="s">
        <v>24</v>
      </c>
      <c r="D657" t="s">
        <v>17</v>
      </c>
      <c r="F657" s="10">
        <v>44321</v>
      </c>
      <c r="G657" s="10">
        <v>44343</v>
      </c>
      <c r="H657" s="5">
        <v>1</v>
      </c>
      <c r="I657" s="11"/>
      <c r="J657" s="11"/>
      <c r="K657" s="12">
        <v>1</v>
      </c>
      <c r="L657" s="12">
        <v>26.84</v>
      </c>
      <c r="M657" t="s">
        <v>33</v>
      </c>
      <c r="N657" s="14">
        <f t="shared" si="88"/>
        <v>22</v>
      </c>
      <c r="O657" s="13" cm="1">
        <f t="array" ref="O657">INDEX(TechRate,MATCH(H657,TechNum,0))</f>
        <v>80</v>
      </c>
      <c r="P657" s="15">
        <f t="shared" si="89"/>
        <v>80</v>
      </c>
      <c r="Q657" s="15">
        <f t="shared" si="90"/>
        <v>80</v>
      </c>
      <c r="R657" s="15">
        <f t="shared" si="91"/>
        <v>26.84</v>
      </c>
      <c r="S657" s="15">
        <f t="shared" si="92"/>
        <v>106.84</v>
      </c>
      <c r="T657" s="15">
        <f t="shared" si="93"/>
        <v>106.84</v>
      </c>
      <c r="U657" s="13" t="str">
        <f t="shared" si="94"/>
        <v>Wed</v>
      </c>
      <c r="V657" s="13" t="str">
        <f t="shared" si="95"/>
        <v>Thu</v>
      </c>
    </row>
    <row r="658" spans="1:22" x14ac:dyDescent="0.25">
      <c r="A658" t="s">
        <v>718</v>
      </c>
      <c r="B658" t="s">
        <v>49</v>
      </c>
      <c r="C658" t="s">
        <v>23</v>
      </c>
      <c r="D658" t="s">
        <v>26</v>
      </c>
      <c r="F658" s="10">
        <v>44322</v>
      </c>
      <c r="G658" s="10">
        <v>44336</v>
      </c>
      <c r="H658" s="5">
        <v>1</v>
      </c>
      <c r="I658" s="11"/>
      <c r="J658" s="11"/>
      <c r="K658" s="12">
        <v>0.25</v>
      </c>
      <c r="L658" s="12">
        <v>56.107500000000002</v>
      </c>
      <c r="M658" t="s">
        <v>32</v>
      </c>
      <c r="N658" s="14">
        <f t="shared" si="88"/>
        <v>14</v>
      </c>
      <c r="O658" s="13" cm="1">
        <f t="array" ref="O658">INDEX(TechRate,MATCH(H658,TechNum,0))</f>
        <v>80</v>
      </c>
      <c r="P658" s="15">
        <f t="shared" si="89"/>
        <v>20</v>
      </c>
      <c r="Q658" s="15">
        <f t="shared" si="90"/>
        <v>20</v>
      </c>
      <c r="R658" s="15">
        <f t="shared" si="91"/>
        <v>56.107500000000002</v>
      </c>
      <c r="S658" s="15">
        <f t="shared" si="92"/>
        <v>76.107500000000002</v>
      </c>
      <c r="T658" s="15">
        <f t="shared" si="93"/>
        <v>76.107500000000002</v>
      </c>
      <c r="U658" s="13" t="str">
        <f t="shared" si="94"/>
        <v>Thu</v>
      </c>
      <c r="V658" s="13" t="str">
        <f t="shared" si="95"/>
        <v>Thu</v>
      </c>
    </row>
    <row r="659" spans="1:22" x14ac:dyDescent="0.25">
      <c r="A659" t="s">
        <v>719</v>
      </c>
      <c r="B659" t="s">
        <v>51</v>
      </c>
      <c r="C659" t="s">
        <v>22</v>
      </c>
      <c r="D659" t="s">
        <v>28</v>
      </c>
      <c r="F659" s="10">
        <v>44322</v>
      </c>
      <c r="G659" s="10">
        <v>44335</v>
      </c>
      <c r="H659" s="5">
        <v>2</v>
      </c>
      <c r="I659" s="11"/>
      <c r="J659" s="11"/>
      <c r="K659" s="12">
        <v>0.5</v>
      </c>
      <c r="L659" s="12">
        <v>205.53</v>
      </c>
      <c r="M659" t="s">
        <v>32</v>
      </c>
      <c r="N659" s="14">
        <f t="shared" si="88"/>
        <v>13</v>
      </c>
      <c r="O659" s="13" cm="1">
        <f t="array" ref="O659">INDEX(TechRate,MATCH(H659,TechNum,0))</f>
        <v>140</v>
      </c>
      <c r="P659" s="15">
        <f t="shared" si="89"/>
        <v>70</v>
      </c>
      <c r="Q659" s="15">
        <f t="shared" si="90"/>
        <v>70</v>
      </c>
      <c r="R659" s="15">
        <f t="shared" si="91"/>
        <v>205.53</v>
      </c>
      <c r="S659" s="15">
        <f t="shared" si="92"/>
        <v>275.52999999999997</v>
      </c>
      <c r="T659" s="15">
        <f t="shared" si="93"/>
        <v>275.52999999999997</v>
      </c>
      <c r="U659" s="13" t="str">
        <f t="shared" si="94"/>
        <v>Thu</v>
      </c>
      <c r="V659" s="13" t="str">
        <f t="shared" si="95"/>
        <v>Wed</v>
      </c>
    </row>
    <row r="660" spans="1:22" x14ac:dyDescent="0.25">
      <c r="A660" t="s">
        <v>720</v>
      </c>
      <c r="B660" t="s">
        <v>50</v>
      </c>
      <c r="C660" t="s">
        <v>59</v>
      </c>
      <c r="D660" t="s">
        <v>17</v>
      </c>
      <c r="F660" s="10">
        <v>44322</v>
      </c>
      <c r="G660" s="10">
        <v>44342</v>
      </c>
      <c r="H660" s="5">
        <v>1</v>
      </c>
      <c r="I660" s="11"/>
      <c r="J660" s="11"/>
      <c r="K660" s="12">
        <v>1</v>
      </c>
      <c r="L660" s="12">
        <v>77.805000000000007</v>
      </c>
      <c r="M660" t="s">
        <v>33</v>
      </c>
      <c r="N660" s="14">
        <f t="shared" si="88"/>
        <v>20</v>
      </c>
      <c r="O660" s="13" cm="1">
        <f t="array" ref="O660">INDEX(TechRate,MATCH(H660,TechNum,0))</f>
        <v>80</v>
      </c>
      <c r="P660" s="15">
        <f t="shared" si="89"/>
        <v>80</v>
      </c>
      <c r="Q660" s="15">
        <f t="shared" si="90"/>
        <v>80</v>
      </c>
      <c r="R660" s="15">
        <f t="shared" si="91"/>
        <v>77.805000000000007</v>
      </c>
      <c r="S660" s="15">
        <f t="shared" si="92"/>
        <v>157.80500000000001</v>
      </c>
      <c r="T660" s="15">
        <f t="shared" si="93"/>
        <v>157.80500000000001</v>
      </c>
      <c r="U660" s="13" t="str">
        <f t="shared" si="94"/>
        <v>Thu</v>
      </c>
      <c r="V660" s="13" t="str">
        <f t="shared" si="95"/>
        <v>Wed</v>
      </c>
    </row>
    <row r="661" spans="1:22" x14ac:dyDescent="0.25">
      <c r="A661" t="s">
        <v>721</v>
      </c>
      <c r="B661" t="s">
        <v>54</v>
      </c>
      <c r="C661" t="s">
        <v>59</v>
      </c>
      <c r="D661" t="s">
        <v>28</v>
      </c>
      <c r="F661" s="10">
        <v>44322</v>
      </c>
      <c r="G661" s="10">
        <v>44343</v>
      </c>
      <c r="H661" s="5">
        <v>1</v>
      </c>
      <c r="I661" s="11"/>
      <c r="J661" s="11"/>
      <c r="K661" s="12">
        <v>0.5</v>
      </c>
      <c r="L661" s="12">
        <v>205.06549999999999</v>
      </c>
      <c r="M661" t="s">
        <v>33</v>
      </c>
      <c r="N661" s="14">
        <f t="shared" si="88"/>
        <v>21</v>
      </c>
      <c r="O661" s="13" cm="1">
        <f t="array" ref="O661">INDEX(TechRate,MATCH(H661,TechNum,0))</f>
        <v>80</v>
      </c>
      <c r="P661" s="15">
        <f t="shared" si="89"/>
        <v>40</v>
      </c>
      <c r="Q661" s="15">
        <f t="shared" si="90"/>
        <v>40</v>
      </c>
      <c r="R661" s="15">
        <f t="shared" si="91"/>
        <v>205.06549999999999</v>
      </c>
      <c r="S661" s="15">
        <f t="shared" si="92"/>
        <v>245.06549999999999</v>
      </c>
      <c r="T661" s="15">
        <f t="shared" si="93"/>
        <v>245.06549999999999</v>
      </c>
      <c r="U661" s="13" t="str">
        <f t="shared" si="94"/>
        <v>Thu</v>
      </c>
      <c r="V661" s="13" t="str">
        <f t="shared" si="95"/>
        <v>Thu</v>
      </c>
    </row>
    <row r="662" spans="1:22" x14ac:dyDescent="0.25">
      <c r="A662" t="s">
        <v>722</v>
      </c>
      <c r="B662" t="s">
        <v>54</v>
      </c>
      <c r="C662" t="s">
        <v>59</v>
      </c>
      <c r="D662" t="s">
        <v>17</v>
      </c>
      <c r="F662" s="10">
        <v>44323</v>
      </c>
      <c r="G662" s="10">
        <v>44397</v>
      </c>
      <c r="H662" s="5">
        <v>1</v>
      </c>
      <c r="I662" s="11"/>
      <c r="J662" s="11"/>
      <c r="K662" s="12">
        <v>1.25</v>
      </c>
      <c r="L662" s="12">
        <v>30</v>
      </c>
      <c r="M662" t="s">
        <v>33</v>
      </c>
      <c r="N662" s="14">
        <f t="shared" si="88"/>
        <v>74</v>
      </c>
      <c r="O662" s="13" cm="1">
        <f t="array" ref="O662">INDEX(TechRate,MATCH(H662,TechNum,0))</f>
        <v>80</v>
      </c>
      <c r="P662" s="15">
        <f t="shared" si="89"/>
        <v>100</v>
      </c>
      <c r="Q662" s="15">
        <f t="shared" si="90"/>
        <v>100</v>
      </c>
      <c r="R662" s="15">
        <f t="shared" si="91"/>
        <v>30</v>
      </c>
      <c r="S662" s="15">
        <f t="shared" si="92"/>
        <v>130</v>
      </c>
      <c r="T662" s="15">
        <f t="shared" si="93"/>
        <v>130</v>
      </c>
      <c r="U662" s="13" t="str">
        <f t="shared" si="94"/>
        <v>Fri</v>
      </c>
      <c r="V662" s="13" t="str">
        <f t="shared" si="95"/>
        <v>Tue</v>
      </c>
    </row>
    <row r="663" spans="1:22" x14ac:dyDescent="0.25">
      <c r="A663" t="s">
        <v>723</v>
      </c>
      <c r="B663" t="s">
        <v>52</v>
      </c>
      <c r="C663" t="s">
        <v>58</v>
      </c>
      <c r="D663" t="s">
        <v>27</v>
      </c>
      <c r="F663" s="10">
        <v>44326</v>
      </c>
      <c r="G663" s="10">
        <v>44335</v>
      </c>
      <c r="H663" s="5">
        <v>1</v>
      </c>
      <c r="I663" s="11"/>
      <c r="J663" s="11"/>
      <c r="K663" s="12">
        <v>0.5</v>
      </c>
      <c r="L663" s="12">
        <v>92.585999999999999</v>
      </c>
      <c r="M663" t="s">
        <v>34</v>
      </c>
      <c r="N663" s="14">
        <f t="shared" si="88"/>
        <v>9</v>
      </c>
      <c r="O663" s="13" cm="1">
        <f t="array" ref="O663">INDEX(TechRate,MATCH(H663,TechNum,0))</f>
        <v>80</v>
      </c>
      <c r="P663" s="15">
        <f t="shared" si="89"/>
        <v>40</v>
      </c>
      <c r="Q663" s="15">
        <f t="shared" si="90"/>
        <v>40</v>
      </c>
      <c r="R663" s="15">
        <f t="shared" si="91"/>
        <v>92.585999999999999</v>
      </c>
      <c r="S663" s="15">
        <f t="shared" si="92"/>
        <v>132.58600000000001</v>
      </c>
      <c r="T663" s="15">
        <f t="shared" si="93"/>
        <v>132.58600000000001</v>
      </c>
      <c r="U663" s="13" t="str">
        <f t="shared" si="94"/>
        <v>Mon</v>
      </c>
      <c r="V663" s="13" t="str">
        <f t="shared" si="95"/>
        <v>Wed</v>
      </c>
    </row>
    <row r="664" spans="1:22" x14ac:dyDescent="0.25">
      <c r="A664" t="s">
        <v>724</v>
      </c>
      <c r="B664" t="s">
        <v>51</v>
      </c>
      <c r="C664" t="s">
        <v>22</v>
      </c>
      <c r="D664" t="s">
        <v>27</v>
      </c>
      <c r="F664" s="10">
        <v>44326</v>
      </c>
      <c r="G664" s="10">
        <v>44347</v>
      </c>
      <c r="H664" s="5">
        <v>1</v>
      </c>
      <c r="I664" s="11"/>
      <c r="J664" s="11"/>
      <c r="K664" s="12">
        <v>0.25</v>
      </c>
      <c r="L664" s="12">
        <v>58.24</v>
      </c>
      <c r="M664" t="s">
        <v>32</v>
      </c>
      <c r="N664" s="14">
        <f t="shared" si="88"/>
        <v>21</v>
      </c>
      <c r="O664" s="13" cm="1">
        <f t="array" ref="O664">INDEX(TechRate,MATCH(H664,TechNum,0))</f>
        <v>80</v>
      </c>
      <c r="P664" s="15">
        <f t="shared" si="89"/>
        <v>20</v>
      </c>
      <c r="Q664" s="15">
        <f t="shared" si="90"/>
        <v>20</v>
      </c>
      <c r="R664" s="15">
        <f t="shared" si="91"/>
        <v>58.24</v>
      </c>
      <c r="S664" s="15">
        <f t="shared" si="92"/>
        <v>78.240000000000009</v>
      </c>
      <c r="T664" s="15">
        <f t="shared" si="93"/>
        <v>78.240000000000009</v>
      </c>
      <c r="U664" s="13" t="str">
        <f t="shared" si="94"/>
        <v>Mon</v>
      </c>
      <c r="V664" s="13" t="str">
        <f t="shared" si="95"/>
        <v>Mon</v>
      </c>
    </row>
    <row r="665" spans="1:22" x14ac:dyDescent="0.25">
      <c r="A665" t="s">
        <v>725</v>
      </c>
      <c r="B665" t="s">
        <v>50</v>
      </c>
      <c r="C665" t="s">
        <v>24</v>
      </c>
      <c r="D665" t="s">
        <v>28</v>
      </c>
      <c r="E665" t="s">
        <v>18</v>
      </c>
      <c r="F665" s="10">
        <v>44326</v>
      </c>
      <c r="G665" s="10">
        <v>44352</v>
      </c>
      <c r="H665" s="5">
        <v>2</v>
      </c>
      <c r="I665" s="11"/>
      <c r="J665" s="11"/>
      <c r="K665" s="12">
        <v>0.5</v>
      </c>
      <c r="L665" s="12">
        <v>69.6571</v>
      </c>
      <c r="M665" t="s">
        <v>34</v>
      </c>
      <c r="N665" s="14">
        <f t="shared" si="88"/>
        <v>26</v>
      </c>
      <c r="O665" s="13" cm="1">
        <f t="array" ref="O665">INDEX(TechRate,MATCH(H665,TechNum,0))</f>
        <v>140</v>
      </c>
      <c r="P665" s="15">
        <f t="shared" si="89"/>
        <v>70</v>
      </c>
      <c r="Q665" s="15">
        <f t="shared" si="90"/>
        <v>70</v>
      </c>
      <c r="R665" s="15">
        <f t="shared" si="91"/>
        <v>69.6571</v>
      </c>
      <c r="S665" s="15">
        <f t="shared" si="92"/>
        <v>139.65710000000001</v>
      </c>
      <c r="T665" s="15">
        <f t="shared" si="93"/>
        <v>139.65710000000001</v>
      </c>
      <c r="U665" s="13" t="str">
        <f t="shared" si="94"/>
        <v>Mon</v>
      </c>
      <c r="V665" s="13" t="str">
        <f t="shared" si="95"/>
        <v>Sat</v>
      </c>
    </row>
    <row r="666" spans="1:22" x14ac:dyDescent="0.25">
      <c r="A666" t="s">
        <v>726</v>
      </c>
      <c r="B666" t="s">
        <v>49</v>
      </c>
      <c r="C666" t="s">
        <v>59</v>
      </c>
      <c r="D666" t="s">
        <v>16</v>
      </c>
      <c r="E666" t="s">
        <v>18</v>
      </c>
      <c r="F666" s="10">
        <v>44326</v>
      </c>
      <c r="G666" s="10">
        <v>44349</v>
      </c>
      <c r="H666" s="5">
        <v>2</v>
      </c>
      <c r="I666" s="11"/>
      <c r="J666" s="11"/>
      <c r="K666" s="12">
        <v>1</v>
      </c>
      <c r="L666" s="12">
        <v>51.8767</v>
      </c>
      <c r="M666" t="s">
        <v>33</v>
      </c>
      <c r="N666" s="14">
        <f t="shared" si="88"/>
        <v>23</v>
      </c>
      <c r="O666" s="13" cm="1">
        <f t="array" ref="O666">INDEX(TechRate,MATCH(H666,TechNum,0))</f>
        <v>140</v>
      </c>
      <c r="P666" s="15">
        <f t="shared" si="89"/>
        <v>140</v>
      </c>
      <c r="Q666" s="15">
        <f t="shared" si="90"/>
        <v>140</v>
      </c>
      <c r="R666" s="15">
        <f t="shared" si="91"/>
        <v>51.8767</v>
      </c>
      <c r="S666" s="15">
        <f t="shared" si="92"/>
        <v>191.8767</v>
      </c>
      <c r="T666" s="15">
        <f t="shared" si="93"/>
        <v>191.8767</v>
      </c>
      <c r="U666" s="13" t="str">
        <f t="shared" si="94"/>
        <v>Mon</v>
      </c>
      <c r="V666" s="13" t="str">
        <f t="shared" si="95"/>
        <v>Wed</v>
      </c>
    </row>
    <row r="667" spans="1:22" x14ac:dyDescent="0.25">
      <c r="A667" t="s">
        <v>727</v>
      </c>
      <c r="B667" t="s">
        <v>57</v>
      </c>
      <c r="C667" t="s">
        <v>59</v>
      </c>
      <c r="D667" t="s">
        <v>27</v>
      </c>
      <c r="F667" s="10">
        <v>44326</v>
      </c>
      <c r="G667" s="10">
        <v>44357</v>
      </c>
      <c r="H667" s="5">
        <v>2</v>
      </c>
      <c r="I667" s="11"/>
      <c r="J667" s="11"/>
      <c r="K667" s="12">
        <v>0.5</v>
      </c>
      <c r="L667" s="12">
        <v>103.1811</v>
      </c>
      <c r="M667" t="s">
        <v>33</v>
      </c>
      <c r="N667" s="14">
        <f t="shared" si="88"/>
        <v>31</v>
      </c>
      <c r="O667" s="13" cm="1">
        <f t="array" ref="O667">INDEX(TechRate,MATCH(H667,TechNum,0))</f>
        <v>140</v>
      </c>
      <c r="P667" s="15">
        <f t="shared" si="89"/>
        <v>70</v>
      </c>
      <c r="Q667" s="15">
        <f t="shared" si="90"/>
        <v>70</v>
      </c>
      <c r="R667" s="15">
        <f t="shared" si="91"/>
        <v>103.1811</v>
      </c>
      <c r="S667" s="15">
        <f t="shared" si="92"/>
        <v>173.18110000000001</v>
      </c>
      <c r="T667" s="15">
        <f t="shared" si="93"/>
        <v>173.18110000000001</v>
      </c>
      <c r="U667" s="13" t="str">
        <f t="shared" si="94"/>
        <v>Mon</v>
      </c>
      <c r="V667" s="13" t="str">
        <f t="shared" si="95"/>
        <v>Thu</v>
      </c>
    </row>
    <row r="668" spans="1:22" x14ac:dyDescent="0.25">
      <c r="A668" t="s">
        <v>728</v>
      </c>
      <c r="B668" t="s">
        <v>51</v>
      </c>
      <c r="C668" t="s">
        <v>22</v>
      </c>
      <c r="D668" t="s">
        <v>27</v>
      </c>
      <c r="F668" s="10">
        <v>44326</v>
      </c>
      <c r="G668" s="10">
        <v>44357</v>
      </c>
      <c r="H668" s="5">
        <v>2</v>
      </c>
      <c r="I668" s="11"/>
      <c r="J668" s="11"/>
      <c r="K668" s="12">
        <v>0.25</v>
      </c>
      <c r="L668" s="12">
        <v>122.633</v>
      </c>
      <c r="M668" t="s">
        <v>33</v>
      </c>
      <c r="N668" s="14">
        <f t="shared" si="88"/>
        <v>31</v>
      </c>
      <c r="O668" s="13" cm="1">
        <f t="array" ref="O668">INDEX(TechRate,MATCH(H668,TechNum,0))</f>
        <v>140</v>
      </c>
      <c r="P668" s="15">
        <f t="shared" si="89"/>
        <v>35</v>
      </c>
      <c r="Q668" s="15">
        <f t="shared" si="90"/>
        <v>35</v>
      </c>
      <c r="R668" s="15">
        <f t="shared" si="91"/>
        <v>122.633</v>
      </c>
      <c r="S668" s="15">
        <f t="shared" si="92"/>
        <v>157.63299999999998</v>
      </c>
      <c r="T668" s="15">
        <f t="shared" si="93"/>
        <v>157.63299999999998</v>
      </c>
      <c r="U668" s="13" t="str">
        <f t="shared" si="94"/>
        <v>Mon</v>
      </c>
      <c r="V668" s="13" t="str">
        <f t="shared" si="95"/>
        <v>Thu</v>
      </c>
    </row>
    <row r="669" spans="1:22" x14ac:dyDescent="0.25">
      <c r="A669" t="s">
        <v>729</v>
      </c>
      <c r="B669" t="s">
        <v>54</v>
      </c>
      <c r="C669" t="s">
        <v>59</v>
      </c>
      <c r="D669" t="s">
        <v>27</v>
      </c>
      <c r="F669" s="10">
        <v>44326</v>
      </c>
      <c r="G669" s="10">
        <v>44361</v>
      </c>
      <c r="H669" s="5">
        <v>1</v>
      </c>
      <c r="I669" s="11"/>
      <c r="J669" s="11"/>
      <c r="K669" s="12">
        <v>0.25</v>
      </c>
      <c r="L669" s="12">
        <v>73.810299999999998</v>
      </c>
      <c r="M669" t="s">
        <v>33</v>
      </c>
      <c r="N669" s="14">
        <f t="shared" si="88"/>
        <v>35</v>
      </c>
      <c r="O669" s="13" cm="1">
        <f t="array" ref="O669">INDEX(TechRate,MATCH(H669,TechNum,0))</f>
        <v>80</v>
      </c>
      <c r="P669" s="15">
        <f t="shared" si="89"/>
        <v>20</v>
      </c>
      <c r="Q669" s="15">
        <f t="shared" si="90"/>
        <v>20</v>
      </c>
      <c r="R669" s="15">
        <f t="shared" si="91"/>
        <v>73.810299999999998</v>
      </c>
      <c r="S669" s="15">
        <f t="shared" si="92"/>
        <v>93.810299999999998</v>
      </c>
      <c r="T669" s="15">
        <f t="shared" si="93"/>
        <v>93.810299999999998</v>
      </c>
      <c r="U669" s="13" t="str">
        <f t="shared" si="94"/>
        <v>Mon</v>
      </c>
      <c r="V669" s="13" t="str">
        <f t="shared" si="95"/>
        <v>Mon</v>
      </c>
    </row>
    <row r="670" spans="1:22" x14ac:dyDescent="0.25">
      <c r="A670" t="s">
        <v>730</v>
      </c>
      <c r="B670" t="s">
        <v>50</v>
      </c>
      <c r="C670" t="s">
        <v>24</v>
      </c>
      <c r="D670" t="s">
        <v>26</v>
      </c>
      <c r="F670" s="10">
        <v>44327</v>
      </c>
      <c r="G670" s="10">
        <v>44340</v>
      </c>
      <c r="H670" s="5">
        <v>2</v>
      </c>
      <c r="I670" s="11"/>
      <c r="J670" s="11"/>
      <c r="K670" s="12">
        <v>0.25</v>
      </c>
      <c r="L670" s="12">
        <v>479.36</v>
      </c>
      <c r="M670" t="s">
        <v>32</v>
      </c>
      <c r="N670" s="14">
        <f t="shared" si="88"/>
        <v>13</v>
      </c>
      <c r="O670" s="13" cm="1">
        <f t="array" ref="O670">INDEX(TechRate,MATCH(H670,TechNum,0))</f>
        <v>140</v>
      </c>
      <c r="P670" s="15">
        <f t="shared" si="89"/>
        <v>35</v>
      </c>
      <c r="Q670" s="15">
        <f t="shared" si="90"/>
        <v>35</v>
      </c>
      <c r="R670" s="15">
        <f t="shared" si="91"/>
        <v>479.36</v>
      </c>
      <c r="S670" s="15">
        <f t="shared" si="92"/>
        <v>514.36</v>
      </c>
      <c r="T670" s="15">
        <f t="shared" si="93"/>
        <v>514.36</v>
      </c>
      <c r="U670" s="13" t="str">
        <f t="shared" si="94"/>
        <v>Tue</v>
      </c>
      <c r="V670" s="13" t="str">
        <f t="shared" si="95"/>
        <v>Mon</v>
      </c>
    </row>
    <row r="671" spans="1:22" x14ac:dyDescent="0.25">
      <c r="A671" t="s">
        <v>731</v>
      </c>
      <c r="B671" t="s">
        <v>53</v>
      </c>
      <c r="C671" t="s">
        <v>23</v>
      </c>
      <c r="D671" t="s">
        <v>27</v>
      </c>
      <c r="F671" s="10">
        <v>44327</v>
      </c>
      <c r="G671" s="10">
        <v>44349</v>
      </c>
      <c r="H671" s="5">
        <v>1</v>
      </c>
      <c r="I671" s="11"/>
      <c r="J671" s="11"/>
      <c r="K671" s="12">
        <v>0.25</v>
      </c>
      <c r="L671" s="12">
        <v>180</v>
      </c>
      <c r="M671" t="s">
        <v>34</v>
      </c>
      <c r="N671" s="14">
        <f t="shared" si="88"/>
        <v>22</v>
      </c>
      <c r="O671" s="13" cm="1">
        <f t="array" ref="O671">INDEX(TechRate,MATCH(H671,TechNum,0))</f>
        <v>80</v>
      </c>
      <c r="P671" s="15">
        <f t="shared" si="89"/>
        <v>20</v>
      </c>
      <c r="Q671" s="15">
        <f t="shared" si="90"/>
        <v>20</v>
      </c>
      <c r="R671" s="15">
        <f t="shared" si="91"/>
        <v>180</v>
      </c>
      <c r="S671" s="15">
        <f t="shared" si="92"/>
        <v>200</v>
      </c>
      <c r="T671" s="15">
        <f t="shared" si="93"/>
        <v>200</v>
      </c>
      <c r="U671" s="13" t="str">
        <f t="shared" si="94"/>
        <v>Tue</v>
      </c>
      <c r="V671" s="13" t="str">
        <f t="shared" si="95"/>
        <v>Wed</v>
      </c>
    </row>
    <row r="672" spans="1:22" x14ac:dyDescent="0.25">
      <c r="A672" t="s">
        <v>732</v>
      </c>
      <c r="B672" t="s">
        <v>49</v>
      </c>
      <c r="C672" t="s">
        <v>59</v>
      </c>
      <c r="D672" t="s">
        <v>28</v>
      </c>
      <c r="E672" t="s">
        <v>18</v>
      </c>
      <c r="F672" s="10">
        <v>44327</v>
      </c>
      <c r="G672" s="10">
        <v>44399</v>
      </c>
      <c r="H672" s="5">
        <v>1</v>
      </c>
      <c r="I672" s="11"/>
      <c r="J672" s="11"/>
      <c r="K672" s="12">
        <v>1</v>
      </c>
      <c r="L672" s="12">
        <v>117.44840000000001</v>
      </c>
      <c r="M672" t="s">
        <v>32</v>
      </c>
      <c r="N672" s="14">
        <f t="shared" si="88"/>
        <v>72</v>
      </c>
      <c r="O672" s="13" cm="1">
        <f t="array" ref="O672">INDEX(TechRate,MATCH(H672,TechNum,0))</f>
        <v>80</v>
      </c>
      <c r="P672" s="15">
        <f t="shared" si="89"/>
        <v>80</v>
      </c>
      <c r="Q672" s="15">
        <f t="shared" si="90"/>
        <v>80</v>
      </c>
      <c r="R672" s="15">
        <f t="shared" si="91"/>
        <v>117.44840000000001</v>
      </c>
      <c r="S672" s="15">
        <f t="shared" si="92"/>
        <v>197.44839999999999</v>
      </c>
      <c r="T672" s="15">
        <f t="shared" si="93"/>
        <v>197.44839999999999</v>
      </c>
      <c r="U672" s="13" t="str">
        <f t="shared" si="94"/>
        <v>Tue</v>
      </c>
      <c r="V672" s="13" t="str">
        <f t="shared" si="95"/>
        <v>Thu</v>
      </c>
    </row>
    <row r="673" spans="1:22" x14ac:dyDescent="0.25">
      <c r="A673" t="s">
        <v>733</v>
      </c>
      <c r="B673" t="s">
        <v>53</v>
      </c>
      <c r="C673" t="s">
        <v>23</v>
      </c>
      <c r="D673" t="s">
        <v>27</v>
      </c>
      <c r="F673" s="10">
        <v>44328</v>
      </c>
      <c r="G673" s="10">
        <v>44349</v>
      </c>
      <c r="H673" s="5">
        <v>1</v>
      </c>
      <c r="I673" s="11"/>
      <c r="J673" s="11"/>
      <c r="K673" s="12">
        <v>0.25</v>
      </c>
      <c r="L673" s="12">
        <v>240.28399999999999</v>
      </c>
      <c r="M673" t="s">
        <v>34</v>
      </c>
      <c r="N673" s="14">
        <f t="shared" si="88"/>
        <v>21</v>
      </c>
      <c r="O673" s="13" cm="1">
        <f t="array" ref="O673">INDEX(TechRate,MATCH(H673,TechNum,0))</f>
        <v>80</v>
      </c>
      <c r="P673" s="15">
        <f t="shared" si="89"/>
        <v>20</v>
      </c>
      <c r="Q673" s="15">
        <f t="shared" si="90"/>
        <v>20</v>
      </c>
      <c r="R673" s="15">
        <f t="shared" si="91"/>
        <v>240.28399999999999</v>
      </c>
      <c r="S673" s="15">
        <f t="shared" si="92"/>
        <v>260.28399999999999</v>
      </c>
      <c r="T673" s="15">
        <f t="shared" si="93"/>
        <v>260.28399999999999</v>
      </c>
      <c r="U673" s="13" t="str">
        <f t="shared" si="94"/>
        <v>Wed</v>
      </c>
      <c r="V673" s="13" t="str">
        <f t="shared" si="95"/>
        <v>Wed</v>
      </c>
    </row>
    <row r="674" spans="1:22" x14ac:dyDescent="0.25">
      <c r="A674" t="s">
        <v>734</v>
      </c>
      <c r="B674" t="s">
        <v>57</v>
      </c>
      <c r="C674" t="s">
        <v>23</v>
      </c>
      <c r="D674" t="s">
        <v>28</v>
      </c>
      <c r="F674" s="10">
        <v>44328</v>
      </c>
      <c r="G674" s="10">
        <v>44363</v>
      </c>
      <c r="H674" s="5">
        <v>2</v>
      </c>
      <c r="I674" s="11"/>
      <c r="J674" s="11"/>
      <c r="K674" s="12">
        <v>0.5</v>
      </c>
      <c r="L674" s="12">
        <v>176.31290000000001</v>
      </c>
      <c r="M674" t="s">
        <v>33</v>
      </c>
      <c r="N674" s="14">
        <f t="shared" si="88"/>
        <v>35</v>
      </c>
      <c r="O674" s="13" cm="1">
        <f t="array" ref="O674">INDEX(TechRate,MATCH(H674,TechNum,0))</f>
        <v>140</v>
      </c>
      <c r="P674" s="15">
        <f t="shared" si="89"/>
        <v>70</v>
      </c>
      <c r="Q674" s="15">
        <f t="shared" si="90"/>
        <v>70</v>
      </c>
      <c r="R674" s="15">
        <f t="shared" si="91"/>
        <v>176.31290000000001</v>
      </c>
      <c r="S674" s="15">
        <f t="shared" si="92"/>
        <v>246.31290000000001</v>
      </c>
      <c r="T674" s="15">
        <f t="shared" si="93"/>
        <v>246.31290000000001</v>
      </c>
      <c r="U674" s="13" t="str">
        <f t="shared" si="94"/>
        <v>Wed</v>
      </c>
      <c r="V674" s="13" t="str">
        <f t="shared" si="95"/>
        <v>Wed</v>
      </c>
    </row>
    <row r="675" spans="1:22" x14ac:dyDescent="0.25">
      <c r="A675" t="s">
        <v>735</v>
      </c>
      <c r="B675" t="s">
        <v>49</v>
      </c>
      <c r="C675" t="s">
        <v>59</v>
      </c>
      <c r="D675" t="s">
        <v>27</v>
      </c>
      <c r="F675" s="10">
        <v>44328</v>
      </c>
      <c r="G675" s="10">
        <v>44370</v>
      </c>
      <c r="H675" s="5">
        <v>1</v>
      </c>
      <c r="I675" s="11"/>
      <c r="J675" s="11"/>
      <c r="K675" s="12">
        <v>0.5</v>
      </c>
      <c r="L675" s="12">
        <v>280</v>
      </c>
      <c r="M675" t="s">
        <v>32</v>
      </c>
      <c r="N675" s="14">
        <f t="shared" si="88"/>
        <v>42</v>
      </c>
      <c r="O675" s="13" cm="1">
        <f t="array" ref="O675">INDEX(TechRate,MATCH(H675,TechNum,0))</f>
        <v>80</v>
      </c>
      <c r="P675" s="15">
        <f t="shared" si="89"/>
        <v>40</v>
      </c>
      <c r="Q675" s="15">
        <f t="shared" si="90"/>
        <v>40</v>
      </c>
      <c r="R675" s="15">
        <f t="shared" si="91"/>
        <v>280</v>
      </c>
      <c r="S675" s="15">
        <f t="shared" si="92"/>
        <v>320</v>
      </c>
      <c r="T675" s="15">
        <f t="shared" si="93"/>
        <v>320</v>
      </c>
      <c r="U675" s="13" t="str">
        <f t="shared" si="94"/>
        <v>Wed</v>
      </c>
      <c r="V675" s="13" t="str">
        <f t="shared" si="95"/>
        <v>Wed</v>
      </c>
    </row>
    <row r="676" spans="1:22" x14ac:dyDescent="0.25">
      <c r="A676" t="s">
        <v>736</v>
      </c>
      <c r="B676" t="s">
        <v>49</v>
      </c>
      <c r="C676" t="s">
        <v>23</v>
      </c>
      <c r="D676" t="s">
        <v>17</v>
      </c>
      <c r="F676" s="10">
        <v>44328</v>
      </c>
      <c r="G676" s="10">
        <v>44397</v>
      </c>
      <c r="H676" s="5">
        <v>2</v>
      </c>
      <c r="I676" s="11"/>
      <c r="J676" s="11"/>
      <c r="K676" s="12">
        <v>2</v>
      </c>
      <c r="L676" s="12">
        <v>345.72890000000001</v>
      </c>
      <c r="M676" t="s">
        <v>33</v>
      </c>
      <c r="N676" s="14">
        <f t="shared" si="88"/>
        <v>69</v>
      </c>
      <c r="O676" s="13" cm="1">
        <f t="array" ref="O676">INDEX(TechRate,MATCH(H676,TechNum,0))</f>
        <v>140</v>
      </c>
      <c r="P676" s="15">
        <f t="shared" si="89"/>
        <v>280</v>
      </c>
      <c r="Q676" s="15">
        <f t="shared" si="90"/>
        <v>280</v>
      </c>
      <c r="R676" s="15">
        <f t="shared" si="91"/>
        <v>345.72890000000001</v>
      </c>
      <c r="S676" s="15">
        <f t="shared" si="92"/>
        <v>625.72890000000007</v>
      </c>
      <c r="T676" s="15">
        <f t="shared" si="93"/>
        <v>625.72890000000007</v>
      </c>
      <c r="U676" s="13" t="str">
        <f t="shared" si="94"/>
        <v>Wed</v>
      </c>
      <c r="V676" s="13" t="str">
        <f t="shared" si="95"/>
        <v>Tue</v>
      </c>
    </row>
    <row r="677" spans="1:22" x14ac:dyDescent="0.25">
      <c r="A677" t="s">
        <v>737</v>
      </c>
      <c r="B677" t="s">
        <v>51</v>
      </c>
      <c r="C677" t="s">
        <v>22</v>
      </c>
      <c r="D677" t="s">
        <v>28</v>
      </c>
      <c r="F677" s="10">
        <v>44329</v>
      </c>
      <c r="G677" s="10">
        <v>44347</v>
      </c>
      <c r="H677" s="5">
        <v>2</v>
      </c>
      <c r="I677" s="11"/>
      <c r="J677" s="11"/>
      <c r="K677" s="12">
        <v>1</v>
      </c>
      <c r="L677" s="12">
        <v>158.29130000000001</v>
      </c>
      <c r="M677" t="s">
        <v>32</v>
      </c>
      <c r="N677" s="14">
        <f t="shared" si="88"/>
        <v>18</v>
      </c>
      <c r="O677" s="13" cm="1">
        <f t="array" ref="O677">INDEX(TechRate,MATCH(H677,TechNum,0))</f>
        <v>140</v>
      </c>
      <c r="P677" s="15">
        <f t="shared" si="89"/>
        <v>140</v>
      </c>
      <c r="Q677" s="15">
        <f t="shared" si="90"/>
        <v>140</v>
      </c>
      <c r="R677" s="15">
        <f t="shared" si="91"/>
        <v>158.29130000000001</v>
      </c>
      <c r="S677" s="15">
        <f t="shared" si="92"/>
        <v>298.29129999999998</v>
      </c>
      <c r="T677" s="15">
        <f t="shared" si="93"/>
        <v>298.29129999999998</v>
      </c>
      <c r="U677" s="13" t="str">
        <f t="shared" si="94"/>
        <v>Thu</v>
      </c>
      <c r="V677" s="13" t="str">
        <f t="shared" si="95"/>
        <v>Mon</v>
      </c>
    </row>
    <row r="678" spans="1:22" x14ac:dyDescent="0.25">
      <c r="A678" t="s">
        <v>738</v>
      </c>
      <c r="B678" t="s">
        <v>50</v>
      </c>
      <c r="C678" t="s">
        <v>59</v>
      </c>
      <c r="D678" t="s">
        <v>28</v>
      </c>
      <c r="F678" s="10">
        <v>44329</v>
      </c>
      <c r="G678" s="10">
        <v>44348</v>
      </c>
      <c r="H678" s="5">
        <v>1</v>
      </c>
      <c r="I678" s="11"/>
      <c r="J678" s="11"/>
      <c r="K678" s="12">
        <v>0.5</v>
      </c>
      <c r="L678" s="12">
        <v>14.42</v>
      </c>
      <c r="M678" t="s">
        <v>32</v>
      </c>
      <c r="N678" s="14">
        <f t="shared" si="88"/>
        <v>19</v>
      </c>
      <c r="O678" s="13" cm="1">
        <f t="array" ref="O678">INDEX(TechRate,MATCH(H678,TechNum,0))</f>
        <v>80</v>
      </c>
      <c r="P678" s="15">
        <f t="shared" si="89"/>
        <v>40</v>
      </c>
      <c r="Q678" s="15">
        <f t="shared" si="90"/>
        <v>40</v>
      </c>
      <c r="R678" s="15">
        <f t="shared" si="91"/>
        <v>14.42</v>
      </c>
      <c r="S678" s="15">
        <f t="shared" si="92"/>
        <v>54.42</v>
      </c>
      <c r="T678" s="15">
        <f t="shared" si="93"/>
        <v>54.42</v>
      </c>
      <c r="U678" s="13" t="str">
        <f t="shared" si="94"/>
        <v>Thu</v>
      </c>
      <c r="V678" s="13" t="str">
        <f t="shared" si="95"/>
        <v>Tue</v>
      </c>
    </row>
    <row r="679" spans="1:22" x14ac:dyDescent="0.25">
      <c r="A679" t="s">
        <v>739</v>
      </c>
      <c r="B679" t="s">
        <v>52</v>
      </c>
      <c r="C679" t="s">
        <v>58</v>
      </c>
      <c r="D679" t="s">
        <v>28</v>
      </c>
      <c r="F679" s="10">
        <v>44329</v>
      </c>
      <c r="G679" s="10">
        <v>44355</v>
      </c>
      <c r="H679" s="5">
        <v>1</v>
      </c>
      <c r="I679" s="11"/>
      <c r="J679" s="11"/>
      <c r="K679" s="12">
        <v>0.75</v>
      </c>
      <c r="L679" s="12">
        <v>62.970199999999998</v>
      </c>
      <c r="M679" t="s">
        <v>32</v>
      </c>
      <c r="N679" s="14">
        <f t="shared" si="88"/>
        <v>26</v>
      </c>
      <c r="O679" s="13" cm="1">
        <f t="array" ref="O679">INDEX(TechRate,MATCH(H679,TechNum,0))</f>
        <v>80</v>
      </c>
      <c r="P679" s="15">
        <f t="shared" si="89"/>
        <v>60</v>
      </c>
      <c r="Q679" s="15">
        <f t="shared" si="90"/>
        <v>60</v>
      </c>
      <c r="R679" s="15">
        <f t="shared" si="91"/>
        <v>62.970199999999998</v>
      </c>
      <c r="S679" s="15">
        <f t="shared" si="92"/>
        <v>122.97020000000001</v>
      </c>
      <c r="T679" s="15">
        <f t="shared" si="93"/>
        <v>122.97020000000001</v>
      </c>
      <c r="U679" s="13" t="str">
        <f t="shared" si="94"/>
        <v>Thu</v>
      </c>
      <c r="V679" s="13" t="str">
        <f t="shared" si="95"/>
        <v>Tue</v>
      </c>
    </row>
    <row r="680" spans="1:22" x14ac:dyDescent="0.25">
      <c r="A680" t="s">
        <v>740</v>
      </c>
      <c r="B680" t="s">
        <v>51</v>
      </c>
      <c r="C680" t="s">
        <v>22</v>
      </c>
      <c r="D680" t="s">
        <v>27</v>
      </c>
      <c r="F680" s="10">
        <v>44329</v>
      </c>
      <c r="G680" s="10">
        <v>44355</v>
      </c>
      <c r="H680" s="5">
        <v>2</v>
      </c>
      <c r="I680" s="11"/>
      <c r="J680" s="11"/>
      <c r="K680" s="12">
        <v>0.25</v>
      </c>
      <c r="L680" s="12">
        <v>63.441299999999998</v>
      </c>
      <c r="M680" t="s">
        <v>32</v>
      </c>
      <c r="N680" s="14">
        <f t="shared" si="88"/>
        <v>26</v>
      </c>
      <c r="O680" s="13" cm="1">
        <f t="array" ref="O680">INDEX(TechRate,MATCH(H680,TechNum,0))</f>
        <v>140</v>
      </c>
      <c r="P680" s="15">
        <f t="shared" si="89"/>
        <v>35</v>
      </c>
      <c r="Q680" s="15">
        <f t="shared" si="90"/>
        <v>35</v>
      </c>
      <c r="R680" s="15">
        <f t="shared" si="91"/>
        <v>63.441299999999998</v>
      </c>
      <c r="S680" s="15">
        <f t="shared" si="92"/>
        <v>98.441299999999998</v>
      </c>
      <c r="T680" s="15">
        <f t="shared" si="93"/>
        <v>98.441299999999998</v>
      </c>
      <c r="U680" s="13" t="str">
        <f t="shared" si="94"/>
        <v>Thu</v>
      </c>
      <c r="V680" s="13" t="str">
        <f t="shared" si="95"/>
        <v>Tue</v>
      </c>
    </row>
    <row r="681" spans="1:22" x14ac:dyDescent="0.25">
      <c r="A681" t="s">
        <v>741</v>
      </c>
      <c r="B681" t="s">
        <v>49</v>
      </c>
      <c r="C681" t="s">
        <v>59</v>
      </c>
      <c r="D681" t="s">
        <v>28</v>
      </c>
      <c r="F681" s="10">
        <v>44329</v>
      </c>
      <c r="G681" s="10">
        <v>44363</v>
      </c>
      <c r="H681" s="5">
        <v>1</v>
      </c>
      <c r="I681" s="11"/>
      <c r="J681" s="11"/>
      <c r="K681" s="12">
        <v>0.5</v>
      </c>
      <c r="L681" s="12">
        <v>30</v>
      </c>
      <c r="M681" t="s">
        <v>33</v>
      </c>
      <c r="N681" s="14">
        <f t="shared" si="88"/>
        <v>34</v>
      </c>
      <c r="O681" s="13" cm="1">
        <f t="array" ref="O681">INDEX(TechRate,MATCH(H681,TechNum,0))</f>
        <v>80</v>
      </c>
      <c r="P681" s="15">
        <f t="shared" si="89"/>
        <v>40</v>
      </c>
      <c r="Q681" s="15">
        <f t="shared" si="90"/>
        <v>40</v>
      </c>
      <c r="R681" s="15">
        <f t="shared" si="91"/>
        <v>30</v>
      </c>
      <c r="S681" s="15">
        <f t="shared" si="92"/>
        <v>70</v>
      </c>
      <c r="T681" s="15">
        <f t="shared" si="93"/>
        <v>70</v>
      </c>
      <c r="U681" s="13" t="str">
        <f t="shared" si="94"/>
        <v>Thu</v>
      </c>
      <c r="V681" s="13" t="str">
        <f t="shared" si="95"/>
        <v>Wed</v>
      </c>
    </row>
    <row r="682" spans="1:22" x14ac:dyDescent="0.25">
      <c r="A682" t="s">
        <v>742</v>
      </c>
      <c r="B682" t="s">
        <v>56</v>
      </c>
      <c r="C682" t="s">
        <v>22</v>
      </c>
      <c r="D682" t="s">
        <v>28</v>
      </c>
      <c r="F682" s="10">
        <v>44329</v>
      </c>
      <c r="G682" s="10">
        <v>44364</v>
      </c>
      <c r="H682" s="5">
        <v>1</v>
      </c>
      <c r="I682" s="11"/>
      <c r="J682" s="11"/>
      <c r="K682" s="12">
        <v>0.5</v>
      </c>
      <c r="L682" s="12">
        <v>496</v>
      </c>
      <c r="M682" t="s">
        <v>32</v>
      </c>
      <c r="N682" s="14">
        <f t="shared" si="88"/>
        <v>35</v>
      </c>
      <c r="O682" s="13" cm="1">
        <f t="array" ref="O682">INDEX(TechRate,MATCH(H682,TechNum,0))</f>
        <v>80</v>
      </c>
      <c r="P682" s="15">
        <f t="shared" si="89"/>
        <v>40</v>
      </c>
      <c r="Q682" s="15">
        <f t="shared" si="90"/>
        <v>40</v>
      </c>
      <c r="R682" s="15">
        <f t="shared" si="91"/>
        <v>496</v>
      </c>
      <c r="S682" s="15">
        <f t="shared" si="92"/>
        <v>536</v>
      </c>
      <c r="T682" s="15">
        <f t="shared" si="93"/>
        <v>536</v>
      </c>
      <c r="U682" s="13" t="str">
        <f t="shared" si="94"/>
        <v>Thu</v>
      </c>
      <c r="V682" s="13" t="str">
        <f t="shared" si="95"/>
        <v>Thu</v>
      </c>
    </row>
    <row r="683" spans="1:22" x14ac:dyDescent="0.25">
      <c r="A683" t="s">
        <v>743</v>
      </c>
      <c r="B683" t="s">
        <v>50</v>
      </c>
      <c r="C683" t="s">
        <v>59</v>
      </c>
      <c r="D683" t="s">
        <v>28</v>
      </c>
      <c r="E683" t="s">
        <v>18</v>
      </c>
      <c r="F683" s="10">
        <v>44329</v>
      </c>
      <c r="G683" s="10"/>
      <c r="H683" s="5">
        <v>1</v>
      </c>
      <c r="I683" s="11"/>
      <c r="J683" s="11" t="s">
        <v>18</v>
      </c>
      <c r="K683" s="12"/>
      <c r="L683" s="12">
        <v>126.81</v>
      </c>
      <c r="M683" t="s">
        <v>33</v>
      </c>
      <c r="N683" s="14" t="str">
        <f t="shared" si="88"/>
        <v/>
      </c>
      <c r="O683" s="13" cm="1">
        <f t="array" ref="O683">INDEX(TechRate,MATCH(H683,TechNum,0))</f>
        <v>80</v>
      </c>
      <c r="P683" s="15">
        <f t="shared" si="89"/>
        <v>0</v>
      </c>
      <c r="Q683" s="15">
        <f t="shared" si="90"/>
        <v>0</v>
      </c>
      <c r="R683" s="15">
        <f t="shared" si="91"/>
        <v>0</v>
      </c>
      <c r="S683" s="15">
        <f t="shared" si="92"/>
        <v>126.81</v>
      </c>
      <c r="T683" s="15">
        <f t="shared" si="93"/>
        <v>0</v>
      </c>
      <c r="U683" s="13" t="str">
        <f t="shared" si="94"/>
        <v>Thu</v>
      </c>
      <c r="V683" s="13" t="str">
        <f t="shared" si="95"/>
        <v>Sat</v>
      </c>
    </row>
    <row r="684" spans="1:22" x14ac:dyDescent="0.25">
      <c r="A684" t="s">
        <v>744</v>
      </c>
      <c r="B684" t="s">
        <v>53</v>
      </c>
      <c r="C684" t="s">
        <v>23</v>
      </c>
      <c r="D684" t="s">
        <v>16</v>
      </c>
      <c r="F684" s="10">
        <v>44329</v>
      </c>
      <c r="G684" s="10"/>
      <c r="H684" s="5">
        <v>2</v>
      </c>
      <c r="I684" s="11"/>
      <c r="J684" s="11"/>
      <c r="K684" s="12"/>
      <c r="L684" s="12">
        <v>144</v>
      </c>
      <c r="M684" t="s">
        <v>33</v>
      </c>
      <c r="N684" s="14" t="str">
        <f t="shared" si="88"/>
        <v/>
      </c>
      <c r="O684" s="13" cm="1">
        <f t="array" ref="O684">INDEX(TechRate,MATCH(H684,TechNum,0))</f>
        <v>140</v>
      </c>
      <c r="P684" s="15">
        <f t="shared" si="89"/>
        <v>0</v>
      </c>
      <c r="Q684" s="15">
        <f t="shared" si="90"/>
        <v>0</v>
      </c>
      <c r="R684" s="15">
        <f t="shared" si="91"/>
        <v>144</v>
      </c>
      <c r="S684" s="15">
        <f t="shared" si="92"/>
        <v>144</v>
      </c>
      <c r="T684" s="15">
        <f t="shared" si="93"/>
        <v>144</v>
      </c>
      <c r="U684" s="13" t="str">
        <f t="shared" si="94"/>
        <v>Thu</v>
      </c>
      <c r="V684" s="13" t="str">
        <f t="shared" si="95"/>
        <v>Sat</v>
      </c>
    </row>
    <row r="685" spans="1:22" x14ac:dyDescent="0.25">
      <c r="A685" t="s">
        <v>745</v>
      </c>
      <c r="B685" t="s">
        <v>55</v>
      </c>
      <c r="C685" t="s">
        <v>22</v>
      </c>
      <c r="D685" t="s">
        <v>28</v>
      </c>
      <c r="F685" s="10">
        <v>44331</v>
      </c>
      <c r="G685" s="10">
        <v>44354</v>
      </c>
      <c r="H685" s="5">
        <v>2</v>
      </c>
      <c r="I685" s="11"/>
      <c r="J685" s="11" t="s">
        <v>18</v>
      </c>
      <c r="K685" s="12">
        <v>0.5</v>
      </c>
      <c r="L685" s="12">
        <v>494.92989999999998</v>
      </c>
      <c r="M685" t="s">
        <v>33</v>
      </c>
      <c r="N685" s="14">
        <f t="shared" si="88"/>
        <v>23</v>
      </c>
      <c r="O685" s="13" cm="1">
        <f t="array" ref="O685">INDEX(TechRate,MATCH(H685,TechNum,0))</f>
        <v>140</v>
      </c>
      <c r="P685" s="15">
        <f t="shared" si="89"/>
        <v>70</v>
      </c>
      <c r="Q685" s="15">
        <f t="shared" si="90"/>
        <v>70</v>
      </c>
      <c r="R685" s="15">
        <f t="shared" si="91"/>
        <v>0</v>
      </c>
      <c r="S685" s="15">
        <f t="shared" si="92"/>
        <v>564.92989999999998</v>
      </c>
      <c r="T685" s="15">
        <f t="shared" si="93"/>
        <v>70</v>
      </c>
      <c r="U685" s="13" t="str">
        <f t="shared" si="94"/>
        <v>Sat</v>
      </c>
      <c r="V685" s="13" t="str">
        <f t="shared" si="95"/>
        <v>Mon</v>
      </c>
    </row>
    <row r="686" spans="1:22" x14ac:dyDescent="0.25">
      <c r="A686" t="s">
        <v>746</v>
      </c>
      <c r="B686" t="s">
        <v>51</v>
      </c>
      <c r="C686" t="s">
        <v>22</v>
      </c>
      <c r="D686" t="s">
        <v>27</v>
      </c>
      <c r="F686" s="10">
        <v>44331</v>
      </c>
      <c r="G686" s="10">
        <v>44355</v>
      </c>
      <c r="H686" s="5">
        <v>2</v>
      </c>
      <c r="I686" s="11"/>
      <c r="J686" s="11"/>
      <c r="K686" s="12">
        <v>0.25</v>
      </c>
      <c r="L686" s="12">
        <v>30.0473</v>
      </c>
      <c r="M686" t="s">
        <v>33</v>
      </c>
      <c r="N686" s="14">
        <f t="shared" si="88"/>
        <v>24</v>
      </c>
      <c r="O686" s="13" cm="1">
        <f t="array" ref="O686">INDEX(TechRate,MATCH(H686,TechNum,0))</f>
        <v>140</v>
      </c>
      <c r="P686" s="15">
        <f t="shared" si="89"/>
        <v>35</v>
      </c>
      <c r="Q686" s="15">
        <f t="shared" si="90"/>
        <v>35</v>
      </c>
      <c r="R686" s="15">
        <f t="shared" si="91"/>
        <v>30.0473</v>
      </c>
      <c r="S686" s="15">
        <f t="shared" si="92"/>
        <v>65.047300000000007</v>
      </c>
      <c r="T686" s="15">
        <f t="shared" si="93"/>
        <v>65.047300000000007</v>
      </c>
      <c r="U686" s="13" t="str">
        <f t="shared" si="94"/>
        <v>Sat</v>
      </c>
      <c r="V686" s="13" t="str">
        <f t="shared" si="95"/>
        <v>Tue</v>
      </c>
    </row>
    <row r="687" spans="1:22" x14ac:dyDescent="0.25">
      <c r="A687" t="s">
        <v>747</v>
      </c>
      <c r="B687" t="s">
        <v>54</v>
      </c>
      <c r="C687" t="s">
        <v>24</v>
      </c>
      <c r="D687" t="s">
        <v>27</v>
      </c>
      <c r="E687" t="s">
        <v>18</v>
      </c>
      <c r="F687" s="10">
        <v>44333</v>
      </c>
      <c r="G687" s="10">
        <v>44341</v>
      </c>
      <c r="H687" s="5">
        <v>1</v>
      </c>
      <c r="I687" s="11"/>
      <c r="J687" s="11"/>
      <c r="K687" s="12">
        <v>0.25</v>
      </c>
      <c r="L687" s="12">
        <v>147.63820000000001</v>
      </c>
      <c r="M687" t="s">
        <v>32</v>
      </c>
      <c r="N687" s="14">
        <f t="shared" si="88"/>
        <v>8</v>
      </c>
      <c r="O687" s="13" cm="1">
        <f t="array" ref="O687">INDEX(TechRate,MATCH(H687,TechNum,0))</f>
        <v>80</v>
      </c>
      <c r="P687" s="15">
        <f t="shared" si="89"/>
        <v>20</v>
      </c>
      <c r="Q687" s="15">
        <f t="shared" si="90"/>
        <v>20</v>
      </c>
      <c r="R687" s="15">
        <f t="shared" si="91"/>
        <v>147.63820000000001</v>
      </c>
      <c r="S687" s="15">
        <f t="shared" si="92"/>
        <v>167.63820000000001</v>
      </c>
      <c r="T687" s="15">
        <f t="shared" si="93"/>
        <v>167.63820000000001</v>
      </c>
      <c r="U687" s="13" t="str">
        <f t="shared" si="94"/>
        <v>Mon</v>
      </c>
      <c r="V687" s="13" t="str">
        <f t="shared" si="95"/>
        <v>Tue</v>
      </c>
    </row>
    <row r="688" spans="1:22" x14ac:dyDescent="0.25">
      <c r="A688" t="s">
        <v>748</v>
      </c>
      <c r="B688" t="s">
        <v>51</v>
      </c>
      <c r="C688" t="s">
        <v>22</v>
      </c>
      <c r="D688" t="s">
        <v>28</v>
      </c>
      <c r="F688" s="10">
        <v>44333</v>
      </c>
      <c r="G688" s="10">
        <v>44344</v>
      </c>
      <c r="H688" s="5">
        <v>2</v>
      </c>
      <c r="I688" s="11"/>
      <c r="J688" s="11"/>
      <c r="K688" s="12">
        <v>0.5</v>
      </c>
      <c r="L688" s="12">
        <v>37.44</v>
      </c>
      <c r="M688" t="s">
        <v>33</v>
      </c>
      <c r="N688" s="14">
        <f t="shared" si="88"/>
        <v>11</v>
      </c>
      <c r="O688" s="13" cm="1">
        <f t="array" ref="O688">INDEX(TechRate,MATCH(H688,TechNum,0))</f>
        <v>140</v>
      </c>
      <c r="P688" s="15">
        <f t="shared" si="89"/>
        <v>70</v>
      </c>
      <c r="Q688" s="15">
        <f t="shared" si="90"/>
        <v>70</v>
      </c>
      <c r="R688" s="15">
        <f t="shared" si="91"/>
        <v>37.44</v>
      </c>
      <c r="S688" s="15">
        <f t="shared" si="92"/>
        <v>107.44</v>
      </c>
      <c r="T688" s="15">
        <f t="shared" si="93"/>
        <v>107.44</v>
      </c>
      <c r="U688" s="13" t="str">
        <f t="shared" si="94"/>
        <v>Mon</v>
      </c>
      <c r="V688" s="13" t="str">
        <f t="shared" si="95"/>
        <v>Fri</v>
      </c>
    </row>
    <row r="689" spans="1:22" x14ac:dyDescent="0.25">
      <c r="A689" t="s">
        <v>749</v>
      </c>
      <c r="B689" t="s">
        <v>56</v>
      </c>
      <c r="C689" t="s">
        <v>22</v>
      </c>
      <c r="D689" t="s">
        <v>27</v>
      </c>
      <c r="F689" s="10">
        <v>44333</v>
      </c>
      <c r="G689" s="10">
        <v>44349</v>
      </c>
      <c r="H689" s="5">
        <v>2</v>
      </c>
      <c r="I689" s="11"/>
      <c r="J689" s="11"/>
      <c r="K689" s="12">
        <v>0.5</v>
      </c>
      <c r="L689" s="12">
        <v>288</v>
      </c>
      <c r="M689" t="s">
        <v>32</v>
      </c>
      <c r="N689" s="14">
        <f t="shared" si="88"/>
        <v>16</v>
      </c>
      <c r="O689" s="13" cm="1">
        <f t="array" ref="O689">INDEX(TechRate,MATCH(H689,TechNum,0))</f>
        <v>140</v>
      </c>
      <c r="P689" s="15">
        <f t="shared" si="89"/>
        <v>70</v>
      </c>
      <c r="Q689" s="15">
        <f t="shared" si="90"/>
        <v>70</v>
      </c>
      <c r="R689" s="15">
        <f t="shared" si="91"/>
        <v>288</v>
      </c>
      <c r="S689" s="15">
        <f t="shared" si="92"/>
        <v>358</v>
      </c>
      <c r="T689" s="15">
        <f t="shared" si="93"/>
        <v>358</v>
      </c>
      <c r="U689" s="13" t="str">
        <f t="shared" si="94"/>
        <v>Mon</v>
      </c>
      <c r="V689" s="13" t="str">
        <f t="shared" si="95"/>
        <v>Wed</v>
      </c>
    </row>
    <row r="690" spans="1:22" x14ac:dyDescent="0.25">
      <c r="A690" t="s">
        <v>750</v>
      </c>
      <c r="B690" t="s">
        <v>50</v>
      </c>
      <c r="C690" t="s">
        <v>59</v>
      </c>
      <c r="D690" t="s">
        <v>27</v>
      </c>
      <c r="F690" s="10">
        <v>44333</v>
      </c>
      <c r="G690" s="10">
        <v>44349</v>
      </c>
      <c r="H690" s="5">
        <v>2</v>
      </c>
      <c r="I690" s="11"/>
      <c r="J690" s="11"/>
      <c r="K690" s="12">
        <v>1</v>
      </c>
      <c r="L690" s="12">
        <v>150</v>
      </c>
      <c r="M690" t="s">
        <v>33</v>
      </c>
      <c r="N690" s="14">
        <f t="shared" si="88"/>
        <v>16</v>
      </c>
      <c r="O690" s="13" cm="1">
        <f t="array" ref="O690">INDEX(TechRate,MATCH(H690,TechNum,0))</f>
        <v>140</v>
      </c>
      <c r="P690" s="15">
        <f t="shared" si="89"/>
        <v>140</v>
      </c>
      <c r="Q690" s="15">
        <f t="shared" si="90"/>
        <v>140</v>
      </c>
      <c r="R690" s="15">
        <f t="shared" si="91"/>
        <v>150</v>
      </c>
      <c r="S690" s="15">
        <f t="shared" si="92"/>
        <v>290</v>
      </c>
      <c r="T690" s="15">
        <f t="shared" si="93"/>
        <v>290</v>
      </c>
      <c r="U690" s="13" t="str">
        <f t="shared" si="94"/>
        <v>Mon</v>
      </c>
      <c r="V690" s="13" t="str">
        <f t="shared" si="95"/>
        <v>Wed</v>
      </c>
    </row>
    <row r="691" spans="1:22" x14ac:dyDescent="0.25">
      <c r="A691" t="s">
        <v>751</v>
      </c>
      <c r="B691" t="s">
        <v>51</v>
      </c>
      <c r="C691" t="s">
        <v>22</v>
      </c>
      <c r="D691" t="s">
        <v>26</v>
      </c>
      <c r="F691" s="10">
        <v>44333</v>
      </c>
      <c r="G691" s="10">
        <v>44355</v>
      </c>
      <c r="H691" s="5">
        <v>1</v>
      </c>
      <c r="I691" s="11"/>
      <c r="J691" s="11"/>
      <c r="K691" s="12">
        <v>0.25</v>
      </c>
      <c r="L691" s="12">
        <v>42.66</v>
      </c>
      <c r="M691" t="s">
        <v>32</v>
      </c>
      <c r="N691" s="14">
        <f t="shared" si="88"/>
        <v>22</v>
      </c>
      <c r="O691" s="13" cm="1">
        <f t="array" ref="O691">INDEX(TechRate,MATCH(H691,TechNum,0))</f>
        <v>80</v>
      </c>
      <c r="P691" s="15">
        <f t="shared" si="89"/>
        <v>20</v>
      </c>
      <c r="Q691" s="15">
        <f t="shared" si="90"/>
        <v>20</v>
      </c>
      <c r="R691" s="15">
        <f t="shared" si="91"/>
        <v>42.66</v>
      </c>
      <c r="S691" s="15">
        <f t="shared" si="92"/>
        <v>62.66</v>
      </c>
      <c r="T691" s="15">
        <f t="shared" si="93"/>
        <v>62.66</v>
      </c>
      <c r="U691" s="13" t="str">
        <f t="shared" si="94"/>
        <v>Mon</v>
      </c>
      <c r="V691" s="13" t="str">
        <f t="shared" si="95"/>
        <v>Tue</v>
      </c>
    </row>
    <row r="692" spans="1:22" x14ac:dyDescent="0.25">
      <c r="A692" t="s">
        <v>752</v>
      </c>
      <c r="B692" t="s">
        <v>51</v>
      </c>
      <c r="C692" t="s">
        <v>22</v>
      </c>
      <c r="D692" t="s">
        <v>27</v>
      </c>
      <c r="F692" s="10">
        <v>44333</v>
      </c>
      <c r="G692" s="10">
        <v>44355</v>
      </c>
      <c r="H692" s="5">
        <v>1</v>
      </c>
      <c r="I692" s="11"/>
      <c r="J692" s="11"/>
      <c r="K692" s="12">
        <v>0.25</v>
      </c>
      <c r="L692" s="12">
        <v>287.25</v>
      </c>
      <c r="M692" t="s">
        <v>32</v>
      </c>
      <c r="N692" s="14">
        <f t="shared" si="88"/>
        <v>22</v>
      </c>
      <c r="O692" s="13" cm="1">
        <f t="array" ref="O692">INDEX(TechRate,MATCH(H692,TechNum,0))</f>
        <v>80</v>
      </c>
      <c r="P692" s="15">
        <f t="shared" si="89"/>
        <v>20</v>
      </c>
      <c r="Q692" s="15">
        <f t="shared" si="90"/>
        <v>20</v>
      </c>
      <c r="R692" s="15">
        <f t="shared" si="91"/>
        <v>287.25</v>
      </c>
      <c r="S692" s="15">
        <f t="shared" si="92"/>
        <v>307.25</v>
      </c>
      <c r="T692" s="15">
        <f t="shared" si="93"/>
        <v>307.25</v>
      </c>
      <c r="U692" s="13" t="str">
        <f t="shared" si="94"/>
        <v>Mon</v>
      </c>
      <c r="V692" s="13" t="str">
        <f t="shared" si="95"/>
        <v>Tue</v>
      </c>
    </row>
    <row r="693" spans="1:22" x14ac:dyDescent="0.25">
      <c r="A693" t="s">
        <v>753</v>
      </c>
      <c r="B693" t="s">
        <v>53</v>
      </c>
      <c r="C693" t="s">
        <v>59</v>
      </c>
      <c r="D693" t="s">
        <v>26</v>
      </c>
      <c r="F693" s="10">
        <v>44333</v>
      </c>
      <c r="G693" s="10">
        <v>44358</v>
      </c>
      <c r="H693" s="5">
        <v>2</v>
      </c>
      <c r="I693" s="11"/>
      <c r="J693" s="11"/>
      <c r="K693" s="12">
        <v>0.25</v>
      </c>
      <c r="L693" s="12">
        <v>147.4015</v>
      </c>
      <c r="M693" t="s">
        <v>33</v>
      </c>
      <c r="N693" s="14">
        <f t="shared" si="88"/>
        <v>25</v>
      </c>
      <c r="O693" s="13" cm="1">
        <f t="array" ref="O693">INDEX(TechRate,MATCH(H693,TechNum,0))</f>
        <v>140</v>
      </c>
      <c r="P693" s="15">
        <f t="shared" si="89"/>
        <v>35</v>
      </c>
      <c r="Q693" s="15">
        <f t="shared" si="90"/>
        <v>35</v>
      </c>
      <c r="R693" s="15">
        <f t="shared" si="91"/>
        <v>147.4015</v>
      </c>
      <c r="S693" s="15">
        <f t="shared" si="92"/>
        <v>182.4015</v>
      </c>
      <c r="T693" s="15">
        <f t="shared" si="93"/>
        <v>182.4015</v>
      </c>
      <c r="U693" s="13" t="str">
        <f t="shared" si="94"/>
        <v>Mon</v>
      </c>
      <c r="V693" s="13" t="str">
        <f t="shared" si="95"/>
        <v>Fri</v>
      </c>
    </row>
    <row r="694" spans="1:22" x14ac:dyDescent="0.25">
      <c r="A694" t="s">
        <v>754</v>
      </c>
      <c r="B694" t="s">
        <v>51</v>
      </c>
      <c r="C694" t="s">
        <v>22</v>
      </c>
      <c r="D694" t="s">
        <v>26</v>
      </c>
      <c r="F694" s="10">
        <v>44333</v>
      </c>
      <c r="G694" s="10">
        <v>44366</v>
      </c>
      <c r="H694" s="5">
        <v>1</v>
      </c>
      <c r="I694" s="11"/>
      <c r="J694" s="11"/>
      <c r="K694" s="12">
        <v>0.25</v>
      </c>
      <c r="L694" s="12">
        <v>59.242100000000001</v>
      </c>
      <c r="M694" t="s">
        <v>33</v>
      </c>
      <c r="N694" s="14">
        <f t="shared" si="88"/>
        <v>33</v>
      </c>
      <c r="O694" s="13" cm="1">
        <f t="array" ref="O694">INDEX(TechRate,MATCH(H694,TechNum,0))</f>
        <v>80</v>
      </c>
      <c r="P694" s="15">
        <f t="shared" si="89"/>
        <v>20</v>
      </c>
      <c r="Q694" s="15">
        <f t="shared" si="90"/>
        <v>20</v>
      </c>
      <c r="R694" s="15">
        <f t="shared" si="91"/>
        <v>59.242100000000001</v>
      </c>
      <c r="S694" s="15">
        <f t="shared" si="92"/>
        <v>79.242099999999994</v>
      </c>
      <c r="T694" s="15">
        <f t="shared" si="93"/>
        <v>79.242099999999994</v>
      </c>
      <c r="U694" s="13" t="str">
        <f t="shared" si="94"/>
        <v>Mon</v>
      </c>
      <c r="V694" s="13" t="str">
        <f t="shared" si="95"/>
        <v>Sat</v>
      </c>
    </row>
    <row r="695" spans="1:22" x14ac:dyDescent="0.25">
      <c r="A695" t="s">
        <v>755</v>
      </c>
      <c r="B695" t="s">
        <v>51</v>
      </c>
      <c r="C695" t="s">
        <v>22</v>
      </c>
      <c r="D695" t="s">
        <v>27</v>
      </c>
      <c r="F695" s="10">
        <v>44333</v>
      </c>
      <c r="G695" s="10">
        <v>44361</v>
      </c>
      <c r="H695" s="5">
        <v>1</v>
      </c>
      <c r="I695" s="11"/>
      <c r="J695" s="11"/>
      <c r="K695" s="12">
        <v>0.25</v>
      </c>
      <c r="L695" s="12">
        <v>240</v>
      </c>
      <c r="M695" t="s">
        <v>32</v>
      </c>
      <c r="N695" s="14">
        <f t="shared" si="88"/>
        <v>28</v>
      </c>
      <c r="O695" s="13" cm="1">
        <f t="array" ref="O695">INDEX(TechRate,MATCH(H695,TechNum,0))</f>
        <v>80</v>
      </c>
      <c r="P695" s="15">
        <f t="shared" si="89"/>
        <v>20</v>
      </c>
      <c r="Q695" s="15">
        <f t="shared" si="90"/>
        <v>20</v>
      </c>
      <c r="R695" s="15">
        <f t="shared" si="91"/>
        <v>240</v>
      </c>
      <c r="S695" s="15">
        <f t="shared" si="92"/>
        <v>260</v>
      </c>
      <c r="T695" s="15">
        <f t="shared" si="93"/>
        <v>260</v>
      </c>
      <c r="U695" s="13" t="str">
        <f t="shared" si="94"/>
        <v>Mon</v>
      </c>
      <c r="V695" s="13" t="str">
        <f t="shared" si="95"/>
        <v>Mon</v>
      </c>
    </row>
    <row r="696" spans="1:22" x14ac:dyDescent="0.25">
      <c r="A696" t="s">
        <v>756</v>
      </c>
      <c r="B696" t="s">
        <v>51</v>
      </c>
      <c r="C696" t="s">
        <v>22</v>
      </c>
      <c r="D696" t="s">
        <v>26</v>
      </c>
      <c r="F696" s="10">
        <v>44333</v>
      </c>
      <c r="G696" s="10">
        <v>44369</v>
      </c>
      <c r="H696" s="5">
        <v>2</v>
      </c>
      <c r="I696" s="11"/>
      <c r="J696" s="11"/>
      <c r="K696" s="12">
        <v>0.25</v>
      </c>
      <c r="L696" s="12">
        <v>197.47</v>
      </c>
      <c r="M696" t="s">
        <v>33</v>
      </c>
      <c r="N696" s="14">
        <f t="shared" si="88"/>
        <v>36</v>
      </c>
      <c r="O696" s="13" cm="1">
        <f t="array" ref="O696">INDEX(TechRate,MATCH(H696,TechNum,0))</f>
        <v>140</v>
      </c>
      <c r="P696" s="15">
        <f t="shared" si="89"/>
        <v>35</v>
      </c>
      <c r="Q696" s="15">
        <f t="shared" si="90"/>
        <v>35</v>
      </c>
      <c r="R696" s="15">
        <f t="shared" si="91"/>
        <v>197.47</v>
      </c>
      <c r="S696" s="15">
        <f t="shared" si="92"/>
        <v>232.47</v>
      </c>
      <c r="T696" s="15">
        <f t="shared" si="93"/>
        <v>232.47</v>
      </c>
      <c r="U696" s="13" t="str">
        <f t="shared" si="94"/>
        <v>Mon</v>
      </c>
      <c r="V696" s="13" t="str">
        <f t="shared" si="95"/>
        <v>Tue</v>
      </c>
    </row>
    <row r="697" spans="1:22" x14ac:dyDescent="0.25">
      <c r="A697" t="s">
        <v>757</v>
      </c>
      <c r="B697" t="s">
        <v>56</v>
      </c>
      <c r="C697" t="s">
        <v>22</v>
      </c>
      <c r="D697" t="s">
        <v>27</v>
      </c>
      <c r="F697" s="10">
        <v>44333</v>
      </c>
      <c r="G697" s="10">
        <v>44393</v>
      </c>
      <c r="H697" s="5">
        <v>2</v>
      </c>
      <c r="I697" s="11"/>
      <c r="J697" s="11"/>
      <c r="K697" s="12">
        <v>0.5</v>
      </c>
      <c r="L697" s="12">
        <v>304.19459999999998</v>
      </c>
      <c r="M697" t="s">
        <v>33</v>
      </c>
      <c r="N697" s="14">
        <f t="shared" si="88"/>
        <v>60</v>
      </c>
      <c r="O697" s="13" cm="1">
        <f t="array" ref="O697">INDEX(TechRate,MATCH(H697,TechNum,0))</f>
        <v>140</v>
      </c>
      <c r="P697" s="15">
        <f t="shared" si="89"/>
        <v>70</v>
      </c>
      <c r="Q697" s="15">
        <f t="shared" si="90"/>
        <v>70</v>
      </c>
      <c r="R697" s="15">
        <f t="shared" si="91"/>
        <v>304.19459999999998</v>
      </c>
      <c r="S697" s="15">
        <f t="shared" si="92"/>
        <v>374.19459999999998</v>
      </c>
      <c r="T697" s="15">
        <f t="shared" si="93"/>
        <v>374.19459999999998</v>
      </c>
      <c r="U697" s="13" t="str">
        <f t="shared" si="94"/>
        <v>Mon</v>
      </c>
      <c r="V697" s="13" t="str">
        <f t="shared" si="95"/>
        <v>Fri</v>
      </c>
    </row>
    <row r="698" spans="1:22" x14ac:dyDescent="0.25">
      <c r="A698" t="s">
        <v>758</v>
      </c>
      <c r="B698" t="s">
        <v>54</v>
      </c>
      <c r="C698" t="s">
        <v>24</v>
      </c>
      <c r="D698" t="s">
        <v>28</v>
      </c>
      <c r="F698" s="10">
        <v>44334</v>
      </c>
      <c r="G698" s="10">
        <v>44343</v>
      </c>
      <c r="H698" s="5">
        <v>1</v>
      </c>
      <c r="I698" s="11"/>
      <c r="J698" s="11"/>
      <c r="K698" s="12">
        <v>0.5</v>
      </c>
      <c r="L698" s="12">
        <v>64.342100000000002</v>
      </c>
      <c r="M698" t="s">
        <v>32</v>
      </c>
      <c r="N698" s="14">
        <f t="shared" si="88"/>
        <v>9</v>
      </c>
      <c r="O698" s="13" cm="1">
        <f t="array" ref="O698">INDEX(TechRate,MATCH(H698,TechNum,0))</f>
        <v>80</v>
      </c>
      <c r="P698" s="15">
        <f t="shared" si="89"/>
        <v>40</v>
      </c>
      <c r="Q698" s="15">
        <f t="shared" si="90"/>
        <v>40</v>
      </c>
      <c r="R698" s="15">
        <f t="shared" si="91"/>
        <v>64.342100000000002</v>
      </c>
      <c r="S698" s="15">
        <f t="shared" si="92"/>
        <v>104.3421</v>
      </c>
      <c r="T698" s="15">
        <f t="shared" si="93"/>
        <v>104.3421</v>
      </c>
      <c r="U698" s="13" t="str">
        <f t="shared" si="94"/>
        <v>Tue</v>
      </c>
      <c r="V698" s="13" t="str">
        <f t="shared" si="95"/>
        <v>Thu</v>
      </c>
    </row>
    <row r="699" spans="1:22" x14ac:dyDescent="0.25">
      <c r="A699" t="s">
        <v>759</v>
      </c>
      <c r="B699" t="s">
        <v>52</v>
      </c>
      <c r="C699" t="s">
        <v>58</v>
      </c>
      <c r="D699" t="s">
        <v>28</v>
      </c>
      <c r="F699" s="10">
        <v>44334</v>
      </c>
      <c r="G699" s="10">
        <v>44347</v>
      </c>
      <c r="H699" s="5">
        <v>1</v>
      </c>
      <c r="I699" s="11"/>
      <c r="J699" s="11"/>
      <c r="K699" s="12">
        <v>0.5</v>
      </c>
      <c r="L699" s="12">
        <v>10.27</v>
      </c>
      <c r="M699" t="s">
        <v>32</v>
      </c>
      <c r="N699" s="14">
        <f t="shared" si="88"/>
        <v>13</v>
      </c>
      <c r="O699" s="13" cm="1">
        <f t="array" ref="O699">INDEX(TechRate,MATCH(H699,TechNum,0))</f>
        <v>80</v>
      </c>
      <c r="P699" s="15">
        <f t="shared" si="89"/>
        <v>40</v>
      </c>
      <c r="Q699" s="15">
        <f t="shared" si="90"/>
        <v>40</v>
      </c>
      <c r="R699" s="15">
        <f t="shared" si="91"/>
        <v>10.27</v>
      </c>
      <c r="S699" s="15">
        <f t="shared" si="92"/>
        <v>50.269999999999996</v>
      </c>
      <c r="T699" s="15">
        <f t="shared" si="93"/>
        <v>50.269999999999996</v>
      </c>
      <c r="U699" s="13" t="str">
        <f t="shared" si="94"/>
        <v>Tue</v>
      </c>
      <c r="V699" s="13" t="str">
        <f t="shared" si="95"/>
        <v>Mon</v>
      </c>
    </row>
    <row r="700" spans="1:22" x14ac:dyDescent="0.25">
      <c r="A700" t="s">
        <v>760</v>
      </c>
      <c r="B700" t="s">
        <v>50</v>
      </c>
      <c r="C700" t="s">
        <v>24</v>
      </c>
      <c r="D700" t="s">
        <v>27</v>
      </c>
      <c r="F700" s="10">
        <v>44334</v>
      </c>
      <c r="G700" s="10">
        <v>44350</v>
      </c>
      <c r="H700" s="5">
        <v>2</v>
      </c>
      <c r="I700" s="11"/>
      <c r="J700" s="11"/>
      <c r="K700" s="12">
        <v>0.75</v>
      </c>
      <c r="L700" s="12">
        <v>319.02080000000001</v>
      </c>
      <c r="M700" t="s">
        <v>33</v>
      </c>
      <c r="N700" s="14">
        <f t="shared" si="88"/>
        <v>16</v>
      </c>
      <c r="O700" s="13" cm="1">
        <f t="array" ref="O700">INDEX(TechRate,MATCH(H700,TechNum,0))</f>
        <v>140</v>
      </c>
      <c r="P700" s="15">
        <f t="shared" si="89"/>
        <v>105</v>
      </c>
      <c r="Q700" s="15">
        <f t="shared" si="90"/>
        <v>105</v>
      </c>
      <c r="R700" s="15">
        <f t="shared" si="91"/>
        <v>319.02080000000001</v>
      </c>
      <c r="S700" s="15">
        <f t="shared" si="92"/>
        <v>424.02080000000001</v>
      </c>
      <c r="T700" s="15">
        <f t="shared" si="93"/>
        <v>424.02080000000001</v>
      </c>
      <c r="U700" s="13" t="str">
        <f t="shared" si="94"/>
        <v>Tue</v>
      </c>
      <c r="V700" s="13" t="str">
        <f t="shared" si="95"/>
        <v>Thu</v>
      </c>
    </row>
    <row r="701" spans="1:22" x14ac:dyDescent="0.25">
      <c r="A701" t="s">
        <v>761</v>
      </c>
      <c r="B701" t="s">
        <v>50</v>
      </c>
      <c r="C701" t="s">
        <v>23</v>
      </c>
      <c r="D701" t="s">
        <v>28</v>
      </c>
      <c r="F701" s="10">
        <v>44334</v>
      </c>
      <c r="G701" s="10">
        <v>44348</v>
      </c>
      <c r="H701" s="5">
        <v>1</v>
      </c>
      <c r="I701" s="11"/>
      <c r="J701" s="11"/>
      <c r="K701" s="12">
        <v>0.75</v>
      </c>
      <c r="L701" s="12">
        <v>131</v>
      </c>
      <c r="M701" t="s">
        <v>33</v>
      </c>
      <c r="N701" s="14">
        <f t="shared" si="88"/>
        <v>14</v>
      </c>
      <c r="O701" s="13" cm="1">
        <f t="array" ref="O701">INDEX(TechRate,MATCH(H701,TechNum,0))</f>
        <v>80</v>
      </c>
      <c r="P701" s="15">
        <f t="shared" si="89"/>
        <v>60</v>
      </c>
      <c r="Q701" s="15">
        <f t="shared" si="90"/>
        <v>60</v>
      </c>
      <c r="R701" s="15">
        <f t="shared" si="91"/>
        <v>131</v>
      </c>
      <c r="S701" s="15">
        <f t="shared" si="92"/>
        <v>191</v>
      </c>
      <c r="T701" s="15">
        <f t="shared" si="93"/>
        <v>191</v>
      </c>
      <c r="U701" s="13" t="str">
        <f t="shared" si="94"/>
        <v>Tue</v>
      </c>
      <c r="V701" s="13" t="str">
        <f t="shared" si="95"/>
        <v>Tue</v>
      </c>
    </row>
    <row r="702" spans="1:22" x14ac:dyDescent="0.25">
      <c r="A702" t="s">
        <v>762</v>
      </c>
      <c r="B702" t="s">
        <v>51</v>
      </c>
      <c r="C702" t="s">
        <v>22</v>
      </c>
      <c r="D702" t="s">
        <v>27</v>
      </c>
      <c r="F702" s="10">
        <v>44334</v>
      </c>
      <c r="G702" s="10">
        <v>44349</v>
      </c>
      <c r="H702" s="5">
        <v>2</v>
      </c>
      <c r="I702" s="11"/>
      <c r="J702" s="11"/>
      <c r="K702" s="12">
        <v>0.25</v>
      </c>
      <c r="L702" s="12">
        <v>167</v>
      </c>
      <c r="M702" t="s">
        <v>32</v>
      </c>
      <c r="N702" s="14">
        <f t="shared" si="88"/>
        <v>15</v>
      </c>
      <c r="O702" s="13" cm="1">
        <f t="array" ref="O702">INDEX(TechRate,MATCH(H702,TechNum,0))</f>
        <v>140</v>
      </c>
      <c r="P702" s="15">
        <f t="shared" si="89"/>
        <v>35</v>
      </c>
      <c r="Q702" s="15">
        <f t="shared" si="90"/>
        <v>35</v>
      </c>
      <c r="R702" s="15">
        <f t="shared" si="91"/>
        <v>167</v>
      </c>
      <c r="S702" s="15">
        <f t="shared" si="92"/>
        <v>202</v>
      </c>
      <c r="T702" s="15">
        <f t="shared" si="93"/>
        <v>202</v>
      </c>
      <c r="U702" s="13" t="str">
        <f t="shared" si="94"/>
        <v>Tue</v>
      </c>
      <c r="V702" s="13" t="str">
        <f t="shared" si="95"/>
        <v>Wed</v>
      </c>
    </row>
    <row r="703" spans="1:22" x14ac:dyDescent="0.25">
      <c r="A703" t="s">
        <v>763</v>
      </c>
      <c r="B703" t="s">
        <v>54</v>
      </c>
      <c r="C703" t="s">
        <v>24</v>
      </c>
      <c r="D703" t="s">
        <v>28</v>
      </c>
      <c r="F703" s="10">
        <v>44334</v>
      </c>
      <c r="G703" s="10">
        <v>44356</v>
      </c>
      <c r="H703" s="5">
        <v>1</v>
      </c>
      <c r="I703" s="11"/>
      <c r="J703" s="11"/>
      <c r="K703" s="12">
        <v>0.5</v>
      </c>
      <c r="L703" s="12">
        <v>91.041700000000006</v>
      </c>
      <c r="M703" t="s">
        <v>32</v>
      </c>
      <c r="N703" s="14">
        <f t="shared" si="88"/>
        <v>22</v>
      </c>
      <c r="O703" s="13" cm="1">
        <f t="array" ref="O703">INDEX(TechRate,MATCH(H703,TechNum,0))</f>
        <v>80</v>
      </c>
      <c r="P703" s="15">
        <f t="shared" si="89"/>
        <v>40</v>
      </c>
      <c r="Q703" s="15">
        <f t="shared" si="90"/>
        <v>40</v>
      </c>
      <c r="R703" s="15">
        <f t="shared" si="91"/>
        <v>91.041700000000006</v>
      </c>
      <c r="S703" s="15">
        <f t="shared" si="92"/>
        <v>131.04169999999999</v>
      </c>
      <c r="T703" s="15">
        <f t="shared" si="93"/>
        <v>131.04169999999999</v>
      </c>
      <c r="U703" s="13" t="str">
        <f t="shared" si="94"/>
        <v>Tue</v>
      </c>
      <c r="V703" s="13" t="str">
        <f t="shared" si="95"/>
        <v>Wed</v>
      </c>
    </row>
    <row r="704" spans="1:22" x14ac:dyDescent="0.25">
      <c r="A704" t="s">
        <v>764</v>
      </c>
      <c r="B704" t="s">
        <v>53</v>
      </c>
      <c r="C704" t="s">
        <v>23</v>
      </c>
      <c r="D704" t="s">
        <v>27</v>
      </c>
      <c r="F704" s="10">
        <v>44334</v>
      </c>
      <c r="G704" s="10">
        <v>44369</v>
      </c>
      <c r="H704" s="5">
        <v>1</v>
      </c>
      <c r="I704" s="11"/>
      <c r="J704" s="11"/>
      <c r="K704" s="12">
        <v>0.25</v>
      </c>
      <c r="L704" s="12">
        <v>44.9221</v>
      </c>
      <c r="M704" t="s">
        <v>33</v>
      </c>
      <c r="N704" s="14">
        <f t="shared" si="88"/>
        <v>35</v>
      </c>
      <c r="O704" s="13" cm="1">
        <f t="array" ref="O704">INDEX(TechRate,MATCH(H704,TechNum,0))</f>
        <v>80</v>
      </c>
      <c r="P704" s="15">
        <f t="shared" si="89"/>
        <v>20</v>
      </c>
      <c r="Q704" s="15">
        <f t="shared" si="90"/>
        <v>20</v>
      </c>
      <c r="R704" s="15">
        <f t="shared" si="91"/>
        <v>44.9221</v>
      </c>
      <c r="S704" s="15">
        <f t="shared" si="92"/>
        <v>64.9221</v>
      </c>
      <c r="T704" s="15">
        <f t="shared" si="93"/>
        <v>64.9221</v>
      </c>
      <c r="U704" s="13" t="str">
        <f t="shared" si="94"/>
        <v>Tue</v>
      </c>
      <c r="V704" s="13" t="str">
        <f t="shared" si="95"/>
        <v>Tue</v>
      </c>
    </row>
    <row r="705" spans="1:22" x14ac:dyDescent="0.25">
      <c r="A705" t="s">
        <v>765</v>
      </c>
      <c r="B705" t="s">
        <v>50</v>
      </c>
      <c r="C705" t="s">
        <v>59</v>
      </c>
      <c r="D705" t="s">
        <v>28</v>
      </c>
      <c r="F705" s="10">
        <v>44334</v>
      </c>
      <c r="G705" s="10">
        <v>44400</v>
      </c>
      <c r="H705" s="5">
        <v>1</v>
      </c>
      <c r="I705" s="11" t="s">
        <v>18</v>
      </c>
      <c r="J705" s="11" t="s">
        <v>18</v>
      </c>
      <c r="K705" s="12">
        <v>1</v>
      </c>
      <c r="L705" s="12">
        <v>163.92760000000001</v>
      </c>
      <c r="M705" t="s">
        <v>35</v>
      </c>
      <c r="N705" s="14">
        <f t="shared" si="88"/>
        <v>66</v>
      </c>
      <c r="O705" s="13" cm="1">
        <f t="array" ref="O705">INDEX(TechRate,MATCH(H705,TechNum,0))</f>
        <v>80</v>
      </c>
      <c r="P705" s="15">
        <f t="shared" si="89"/>
        <v>80</v>
      </c>
      <c r="Q705" s="15">
        <f t="shared" si="90"/>
        <v>0</v>
      </c>
      <c r="R705" s="15">
        <f t="shared" si="91"/>
        <v>0</v>
      </c>
      <c r="S705" s="15">
        <f t="shared" si="92"/>
        <v>243.92760000000001</v>
      </c>
      <c r="T705" s="15">
        <f t="shared" si="93"/>
        <v>0</v>
      </c>
      <c r="U705" s="13" t="str">
        <f t="shared" si="94"/>
        <v>Tue</v>
      </c>
      <c r="V705" s="13" t="str">
        <f t="shared" si="95"/>
        <v>Fri</v>
      </c>
    </row>
    <row r="706" spans="1:22" x14ac:dyDescent="0.25">
      <c r="A706" t="s">
        <v>766</v>
      </c>
      <c r="B706" t="s">
        <v>54</v>
      </c>
      <c r="C706" t="s">
        <v>59</v>
      </c>
      <c r="D706" t="s">
        <v>16</v>
      </c>
      <c r="F706" s="10">
        <v>44334</v>
      </c>
      <c r="G706" s="10"/>
      <c r="H706" s="5">
        <v>2</v>
      </c>
      <c r="I706" s="11"/>
      <c r="J706" s="11"/>
      <c r="K706" s="12"/>
      <c r="L706" s="12">
        <v>281.61579999999998</v>
      </c>
      <c r="M706" t="s">
        <v>32</v>
      </c>
      <c r="N706" s="14" t="str">
        <f t="shared" si="88"/>
        <v/>
      </c>
      <c r="O706" s="13" cm="1">
        <f t="array" ref="O706">INDEX(TechRate,MATCH(H706,TechNum,0))</f>
        <v>140</v>
      </c>
      <c r="P706" s="15">
        <f t="shared" si="89"/>
        <v>0</v>
      </c>
      <c r="Q706" s="15">
        <f t="shared" si="90"/>
        <v>0</v>
      </c>
      <c r="R706" s="15">
        <f t="shared" si="91"/>
        <v>281.61579999999998</v>
      </c>
      <c r="S706" s="15">
        <f t="shared" si="92"/>
        <v>281.61579999999998</v>
      </c>
      <c r="T706" s="15">
        <f t="shared" si="93"/>
        <v>281.61579999999998</v>
      </c>
      <c r="U706" s="13" t="str">
        <f t="shared" si="94"/>
        <v>Tue</v>
      </c>
      <c r="V706" s="13" t="str">
        <f t="shared" si="95"/>
        <v>Sat</v>
      </c>
    </row>
    <row r="707" spans="1:22" x14ac:dyDescent="0.25">
      <c r="A707" t="s">
        <v>767</v>
      </c>
      <c r="B707" t="s">
        <v>52</v>
      </c>
      <c r="C707" t="s">
        <v>58</v>
      </c>
      <c r="D707" t="s">
        <v>27</v>
      </c>
      <c r="F707" s="10">
        <v>44335</v>
      </c>
      <c r="G707" s="10">
        <v>44347</v>
      </c>
      <c r="H707" s="5">
        <v>1</v>
      </c>
      <c r="I707" s="11"/>
      <c r="J707" s="11"/>
      <c r="K707" s="12">
        <v>0.5</v>
      </c>
      <c r="L707" s="12">
        <v>7.02</v>
      </c>
      <c r="M707" t="s">
        <v>34</v>
      </c>
      <c r="N707" s="14">
        <f t="shared" si="88"/>
        <v>12</v>
      </c>
      <c r="O707" s="13" cm="1">
        <f t="array" ref="O707">INDEX(TechRate,MATCH(H707,TechNum,0))</f>
        <v>80</v>
      </c>
      <c r="P707" s="15">
        <f t="shared" si="89"/>
        <v>40</v>
      </c>
      <c r="Q707" s="15">
        <f t="shared" si="90"/>
        <v>40</v>
      </c>
      <c r="R707" s="15">
        <f t="shared" si="91"/>
        <v>7.02</v>
      </c>
      <c r="S707" s="15">
        <f t="shared" si="92"/>
        <v>47.019999999999996</v>
      </c>
      <c r="T707" s="15">
        <f t="shared" si="93"/>
        <v>47.019999999999996</v>
      </c>
      <c r="U707" s="13" t="str">
        <f t="shared" si="94"/>
        <v>Wed</v>
      </c>
      <c r="V707" s="13" t="str">
        <f t="shared" si="95"/>
        <v>Mon</v>
      </c>
    </row>
    <row r="708" spans="1:22" x14ac:dyDescent="0.25">
      <c r="A708" t="s">
        <v>768</v>
      </c>
      <c r="B708" t="s">
        <v>52</v>
      </c>
      <c r="C708" t="s">
        <v>58</v>
      </c>
      <c r="D708" t="s">
        <v>27</v>
      </c>
      <c r="F708" s="10">
        <v>44335</v>
      </c>
      <c r="G708" s="10">
        <v>44347</v>
      </c>
      <c r="H708" s="5">
        <v>1</v>
      </c>
      <c r="I708" s="11"/>
      <c r="J708" s="11"/>
      <c r="K708" s="12">
        <v>0.5</v>
      </c>
      <c r="L708" s="12">
        <v>28.996500000000001</v>
      </c>
      <c r="M708" t="s">
        <v>32</v>
      </c>
      <c r="N708" s="14">
        <f t="shared" si="88"/>
        <v>12</v>
      </c>
      <c r="O708" s="13" cm="1">
        <f t="array" ref="O708">INDEX(TechRate,MATCH(H708,TechNum,0))</f>
        <v>80</v>
      </c>
      <c r="P708" s="15">
        <f t="shared" si="89"/>
        <v>40</v>
      </c>
      <c r="Q708" s="15">
        <f t="shared" si="90"/>
        <v>40</v>
      </c>
      <c r="R708" s="15">
        <f t="shared" si="91"/>
        <v>28.996500000000001</v>
      </c>
      <c r="S708" s="15">
        <f t="shared" si="92"/>
        <v>68.996499999999997</v>
      </c>
      <c r="T708" s="15">
        <f t="shared" si="93"/>
        <v>68.996499999999997</v>
      </c>
      <c r="U708" s="13" t="str">
        <f t="shared" si="94"/>
        <v>Wed</v>
      </c>
      <c r="V708" s="13" t="str">
        <f t="shared" si="95"/>
        <v>Mon</v>
      </c>
    </row>
    <row r="709" spans="1:22" x14ac:dyDescent="0.25">
      <c r="A709" t="s">
        <v>769</v>
      </c>
      <c r="B709" t="s">
        <v>52</v>
      </c>
      <c r="C709" t="s">
        <v>58</v>
      </c>
      <c r="D709" t="s">
        <v>27</v>
      </c>
      <c r="F709" s="10">
        <v>44335</v>
      </c>
      <c r="G709" s="10">
        <v>44347</v>
      </c>
      <c r="H709" s="5">
        <v>1</v>
      </c>
      <c r="I709" s="11"/>
      <c r="J709" s="11"/>
      <c r="K709" s="12">
        <v>0.5</v>
      </c>
      <c r="L709" s="12">
        <v>50.57</v>
      </c>
      <c r="M709" t="s">
        <v>34</v>
      </c>
      <c r="N709" s="14">
        <f t="shared" si="88"/>
        <v>12</v>
      </c>
      <c r="O709" s="13" cm="1">
        <f t="array" ref="O709">INDEX(TechRate,MATCH(H709,TechNum,0))</f>
        <v>80</v>
      </c>
      <c r="P709" s="15">
        <f t="shared" si="89"/>
        <v>40</v>
      </c>
      <c r="Q709" s="15">
        <f t="shared" si="90"/>
        <v>40</v>
      </c>
      <c r="R709" s="15">
        <f t="shared" si="91"/>
        <v>50.57</v>
      </c>
      <c r="S709" s="15">
        <f t="shared" si="92"/>
        <v>90.57</v>
      </c>
      <c r="T709" s="15">
        <f t="shared" si="93"/>
        <v>90.57</v>
      </c>
      <c r="U709" s="13" t="str">
        <f t="shared" si="94"/>
        <v>Wed</v>
      </c>
      <c r="V709" s="13" t="str">
        <f t="shared" si="95"/>
        <v>Mon</v>
      </c>
    </row>
    <row r="710" spans="1:22" x14ac:dyDescent="0.25">
      <c r="A710" t="s">
        <v>770</v>
      </c>
      <c r="B710" t="s">
        <v>55</v>
      </c>
      <c r="C710" t="s">
        <v>22</v>
      </c>
      <c r="D710" t="s">
        <v>28</v>
      </c>
      <c r="F710" s="10">
        <v>44335</v>
      </c>
      <c r="G710" s="10">
        <v>44350</v>
      </c>
      <c r="H710" s="5">
        <v>2</v>
      </c>
      <c r="I710" s="11"/>
      <c r="J710" s="11"/>
      <c r="K710" s="12">
        <v>0.5</v>
      </c>
      <c r="L710" s="12">
        <v>271.791</v>
      </c>
      <c r="M710" t="s">
        <v>33</v>
      </c>
      <c r="N710" s="14">
        <f t="shared" si="88"/>
        <v>15</v>
      </c>
      <c r="O710" s="13" cm="1">
        <f t="array" ref="O710">INDEX(TechRate,MATCH(H710,TechNum,0))</f>
        <v>140</v>
      </c>
      <c r="P710" s="15">
        <f t="shared" si="89"/>
        <v>70</v>
      </c>
      <c r="Q710" s="15">
        <f t="shared" si="90"/>
        <v>70</v>
      </c>
      <c r="R710" s="15">
        <f t="shared" si="91"/>
        <v>271.791</v>
      </c>
      <c r="S710" s="15">
        <f t="shared" si="92"/>
        <v>341.791</v>
      </c>
      <c r="T710" s="15">
        <f t="shared" si="93"/>
        <v>341.791</v>
      </c>
      <c r="U710" s="13" t="str">
        <f t="shared" si="94"/>
        <v>Wed</v>
      </c>
      <c r="V710" s="13" t="str">
        <f t="shared" si="95"/>
        <v>Thu</v>
      </c>
    </row>
    <row r="711" spans="1:22" x14ac:dyDescent="0.25">
      <c r="A711" t="s">
        <v>771</v>
      </c>
      <c r="B711" t="s">
        <v>55</v>
      </c>
      <c r="C711" t="s">
        <v>22</v>
      </c>
      <c r="D711" t="s">
        <v>27</v>
      </c>
      <c r="F711" s="10">
        <v>44335</v>
      </c>
      <c r="G711" s="10">
        <v>44376</v>
      </c>
      <c r="H711" s="5">
        <v>2</v>
      </c>
      <c r="I711" s="11" t="s">
        <v>18</v>
      </c>
      <c r="J711" s="11" t="s">
        <v>18</v>
      </c>
      <c r="K711" s="12">
        <v>0.25</v>
      </c>
      <c r="L711" s="12">
        <v>14.702999999999999</v>
      </c>
      <c r="M711" t="s">
        <v>35</v>
      </c>
      <c r="N711" s="14">
        <f t="shared" si="88"/>
        <v>41</v>
      </c>
      <c r="O711" s="13" cm="1">
        <f t="array" ref="O711">INDEX(TechRate,MATCH(H711,TechNum,0))</f>
        <v>140</v>
      </c>
      <c r="P711" s="15">
        <f t="shared" si="89"/>
        <v>35</v>
      </c>
      <c r="Q711" s="15">
        <f t="shared" si="90"/>
        <v>0</v>
      </c>
      <c r="R711" s="15">
        <f t="shared" si="91"/>
        <v>0</v>
      </c>
      <c r="S711" s="15">
        <f t="shared" si="92"/>
        <v>49.703000000000003</v>
      </c>
      <c r="T711" s="15">
        <f t="shared" si="93"/>
        <v>0</v>
      </c>
      <c r="U711" s="13" t="str">
        <f t="shared" si="94"/>
        <v>Wed</v>
      </c>
      <c r="V711" s="13" t="str">
        <f t="shared" si="95"/>
        <v>Tue</v>
      </c>
    </row>
    <row r="712" spans="1:22" x14ac:dyDescent="0.25">
      <c r="A712" t="s">
        <v>772</v>
      </c>
      <c r="B712" t="s">
        <v>54</v>
      </c>
      <c r="C712" t="s">
        <v>59</v>
      </c>
      <c r="D712" t="s">
        <v>28</v>
      </c>
      <c r="F712" s="10">
        <v>44336</v>
      </c>
      <c r="G712" s="10">
        <v>44355</v>
      </c>
      <c r="H712" s="5">
        <v>2</v>
      </c>
      <c r="I712" s="11"/>
      <c r="J712" s="11" t="s">
        <v>18</v>
      </c>
      <c r="K712" s="12">
        <v>3.25</v>
      </c>
      <c r="L712" s="12">
        <v>311.3621</v>
      </c>
      <c r="M712" t="s">
        <v>33</v>
      </c>
      <c r="N712" s="14">
        <f t="shared" si="88"/>
        <v>19</v>
      </c>
      <c r="O712" s="13" cm="1">
        <f t="array" ref="O712">INDEX(TechRate,MATCH(H712,TechNum,0))</f>
        <v>140</v>
      </c>
      <c r="P712" s="15">
        <f t="shared" si="89"/>
        <v>455</v>
      </c>
      <c r="Q712" s="15">
        <f t="shared" si="90"/>
        <v>455</v>
      </c>
      <c r="R712" s="15">
        <f t="shared" si="91"/>
        <v>0</v>
      </c>
      <c r="S712" s="15">
        <f t="shared" si="92"/>
        <v>766.36210000000005</v>
      </c>
      <c r="T712" s="15">
        <f t="shared" si="93"/>
        <v>455</v>
      </c>
      <c r="U712" s="13" t="str">
        <f t="shared" si="94"/>
        <v>Thu</v>
      </c>
      <c r="V712" s="13" t="str">
        <f t="shared" si="95"/>
        <v>Tue</v>
      </c>
    </row>
    <row r="713" spans="1:22" x14ac:dyDescent="0.25">
      <c r="A713" t="s">
        <v>773</v>
      </c>
      <c r="B713" t="s">
        <v>49</v>
      </c>
      <c r="C713" t="s">
        <v>59</v>
      </c>
      <c r="D713" t="s">
        <v>28</v>
      </c>
      <c r="F713" s="10">
        <v>44336</v>
      </c>
      <c r="G713" s="10">
        <v>44358</v>
      </c>
      <c r="H713" s="5">
        <v>1</v>
      </c>
      <c r="I713" s="11"/>
      <c r="J713" s="11"/>
      <c r="K713" s="12">
        <v>0.75</v>
      </c>
      <c r="L713" s="12">
        <v>189.31800000000001</v>
      </c>
      <c r="M713" t="s">
        <v>33</v>
      </c>
      <c r="N713" s="14">
        <f t="shared" si="88"/>
        <v>22</v>
      </c>
      <c r="O713" s="13" cm="1">
        <f t="array" ref="O713">INDEX(TechRate,MATCH(H713,TechNum,0))</f>
        <v>80</v>
      </c>
      <c r="P713" s="15">
        <f t="shared" si="89"/>
        <v>60</v>
      </c>
      <c r="Q713" s="15">
        <f t="shared" si="90"/>
        <v>60</v>
      </c>
      <c r="R713" s="15">
        <f t="shared" si="91"/>
        <v>189.31800000000001</v>
      </c>
      <c r="S713" s="15">
        <f t="shared" si="92"/>
        <v>249.31800000000001</v>
      </c>
      <c r="T713" s="15">
        <f t="shared" si="93"/>
        <v>249.31800000000001</v>
      </c>
      <c r="U713" s="13" t="str">
        <f t="shared" si="94"/>
        <v>Thu</v>
      </c>
      <c r="V713" s="13" t="str">
        <f t="shared" si="95"/>
        <v>Fri</v>
      </c>
    </row>
    <row r="714" spans="1:22" x14ac:dyDescent="0.25">
      <c r="A714" t="s">
        <v>774</v>
      </c>
      <c r="B714" t="s">
        <v>50</v>
      </c>
      <c r="C714" t="s">
        <v>59</v>
      </c>
      <c r="D714" t="s">
        <v>27</v>
      </c>
      <c r="F714" s="10">
        <v>44336</v>
      </c>
      <c r="G714" s="10">
        <v>44364</v>
      </c>
      <c r="H714" s="5">
        <v>1</v>
      </c>
      <c r="I714" s="11"/>
      <c r="J714" s="11"/>
      <c r="K714" s="12">
        <v>0.5</v>
      </c>
      <c r="L714" s="12">
        <v>74.532399999999996</v>
      </c>
      <c r="M714" t="s">
        <v>32</v>
      </c>
      <c r="N714" s="14">
        <f t="shared" si="88"/>
        <v>28</v>
      </c>
      <c r="O714" s="13" cm="1">
        <f t="array" ref="O714">INDEX(TechRate,MATCH(H714,TechNum,0))</f>
        <v>80</v>
      </c>
      <c r="P714" s="15">
        <f t="shared" si="89"/>
        <v>40</v>
      </c>
      <c r="Q714" s="15">
        <f t="shared" si="90"/>
        <v>40</v>
      </c>
      <c r="R714" s="15">
        <f t="shared" si="91"/>
        <v>74.532399999999996</v>
      </c>
      <c r="S714" s="15">
        <f t="shared" si="92"/>
        <v>114.5324</v>
      </c>
      <c r="T714" s="15">
        <f t="shared" si="93"/>
        <v>114.5324</v>
      </c>
      <c r="U714" s="13" t="str">
        <f t="shared" si="94"/>
        <v>Thu</v>
      </c>
      <c r="V714" s="13" t="str">
        <f t="shared" si="95"/>
        <v>Thu</v>
      </c>
    </row>
    <row r="715" spans="1:22" x14ac:dyDescent="0.25">
      <c r="A715" t="s">
        <v>775</v>
      </c>
      <c r="B715" t="s">
        <v>49</v>
      </c>
      <c r="C715" t="s">
        <v>59</v>
      </c>
      <c r="D715" t="s">
        <v>17</v>
      </c>
      <c r="F715" s="10">
        <v>44336</v>
      </c>
      <c r="G715" s="10">
        <v>44375</v>
      </c>
      <c r="H715" s="5">
        <v>1</v>
      </c>
      <c r="I715" s="11"/>
      <c r="J715" s="11"/>
      <c r="K715" s="12">
        <v>1.5</v>
      </c>
      <c r="L715" s="12">
        <v>673.21600000000001</v>
      </c>
      <c r="M715" t="s">
        <v>33</v>
      </c>
      <c r="N715" s="14">
        <f t="shared" si="88"/>
        <v>39</v>
      </c>
      <c r="O715" s="13" cm="1">
        <f t="array" ref="O715">INDEX(TechRate,MATCH(H715,TechNum,0))</f>
        <v>80</v>
      </c>
      <c r="P715" s="15">
        <f t="shared" si="89"/>
        <v>120</v>
      </c>
      <c r="Q715" s="15">
        <f t="shared" si="90"/>
        <v>120</v>
      </c>
      <c r="R715" s="15">
        <f t="shared" si="91"/>
        <v>673.21600000000001</v>
      </c>
      <c r="S715" s="15">
        <f t="shared" si="92"/>
        <v>793.21600000000001</v>
      </c>
      <c r="T715" s="15">
        <f t="shared" si="93"/>
        <v>793.21600000000001</v>
      </c>
      <c r="U715" s="13" t="str">
        <f t="shared" si="94"/>
        <v>Thu</v>
      </c>
      <c r="V715" s="13" t="str">
        <f t="shared" si="95"/>
        <v>Mon</v>
      </c>
    </row>
    <row r="716" spans="1:22" x14ac:dyDescent="0.25">
      <c r="A716" t="s">
        <v>776</v>
      </c>
      <c r="B716" t="s">
        <v>49</v>
      </c>
      <c r="C716" t="s">
        <v>24</v>
      </c>
      <c r="D716" t="s">
        <v>17</v>
      </c>
      <c r="F716" s="10">
        <v>44336</v>
      </c>
      <c r="G716" s="10">
        <v>44384</v>
      </c>
      <c r="H716" s="5">
        <v>2</v>
      </c>
      <c r="I716" s="11"/>
      <c r="J716" s="11"/>
      <c r="K716" s="12">
        <v>3.5</v>
      </c>
      <c r="L716" s="12">
        <v>230.39570000000001</v>
      </c>
      <c r="M716" t="s">
        <v>33</v>
      </c>
      <c r="N716" s="14">
        <f t="shared" si="88"/>
        <v>48</v>
      </c>
      <c r="O716" s="13" cm="1">
        <f t="array" ref="O716">INDEX(TechRate,MATCH(H716,TechNum,0))</f>
        <v>140</v>
      </c>
      <c r="P716" s="15">
        <f t="shared" si="89"/>
        <v>490</v>
      </c>
      <c r="Q716" s="15">
        <f t="shared" si="90"/>
        <v>490</v>
      </c>
      <c r="R716" s="15">
        <f t="shared" si="91"/>
        <v>230.39570000000001</v>
      </c>
      <c r="S716" s="15">
        <f t="shared" si="92"/>
        <v>720.39570000000003</v>
      </c>
      <c r="T716" s="15">
        <f t="shared" si="93"/>
        <v>720.39570000000003</v>
      </c>
      <c r="U716" s="13" t="str">
        <f t="shared" si="94"/>
        <v>Thu</v>
      </c>
      <c r="V716" s="13" t="str">
        <f t="shared" si="95"/>
        <v>Wed</v>
      </c>
    </row>
    <row r="717" spans="1:22" x14ac:dyDescent="0.25">
      <c r="A717" t="s">
        <v>777</v>
      </c>
      <c r="B717" t="s">
        <v>51</v>
      </c>
      <c r="C717" t="s">
        <v>22</v>
      </c>
      <c r="D717" t="s">
        <v>27</v>
      </c>
      <c r="F717" s="10">
        <v>44336</v>
      </c>
      <c r="G717" s="10">
        <v>44393</v>
      </c>
      <c r="H717" s="5">
        <v>2</v>
      </c>
      <c r="I717" s="11"/>
      <c r="J717" s="11"/>
      <c r="K717" s="12">
        <v>0.25</v>
      </c>
      <c r="L717" s="12">
        <v>14.42</v>
      </c>
      <c r="M717" t="s">
        <v>32</v>
      </c>
      <c r="N717" s="14">
        <f t="shared" si="88"/>
        <v>57</v>
      </c>
      <c r="O717" s="13" cm="1">
        <f t="array" ref="O717">INDEX(TechRate,MATCH(H717,TechNum,0))</f>
        <v>140</v>
      </c>
      <c r="P717" s="15">
        <f t="shared" si="89"/>
        <v>35</v>
      </c>
      <c r="Q717" s="15">
        <f t="shared" si="90"/>
        <v>35</v>
      </c>
      <c r="R717" s="15">
        <f t="shared" si="91"/>
        <v>14.42</v>
      </c>
      <c r="S717" s="15">
        <f t="shared" si="92"/>
        <v>49.42</v>
      </c>
      <c r="T717" s="15">
        <f t="shared" si="93"/>
        <v>49.42</v>
      </c>
      <c r="U717" s="13" t="str">
        <f t="shared" si="94"/>
        <v>Thu</v>
      </c>
      <c r="V717" s="13" t="str">
        <f t="shared" si="95"/>
        <v>Fri</v>
      </c>
    </row>
    <row r="718" spans="1:22" x14ac:dyDescent="0.25">
      <c r="A718" t="s">
        <v>778</v>
      </c>
      <c r="B718" t="s">
        <v>57</v>
      </c>
      <c r="C718" t="s">
        <v>24</v>
      </c>
      <c r="D718" t="s">
        <v>17</v>
      </c>
      <c r="F718" s="10">
        <v>44336</v>
      </c>
      <c r="G718" s="10"/>
      <c r="H718" s="5">
        <v>2</v>
      </c>
      <c r="I718" s="11"/>
      <c r="J718" s="11"/>
      <c r="K718" s="12"/>
      <c r="L718" s="12">
        <v>852.54669999999999</v>
      </c>
      <c r="M718" t="s">
        <v>33</v>
      </c>
      <c r="N718" s="14" t="str">
        <f t="shared" si="88"/>
        <v/>
      </c>
      <c r="O718" s="13" cm="1">
        <f t="array" ref="O718">INDEX(TechRate,MATCH(H718,TechNum,0))</f>
        <v>140</v>
      </c>
      <c r="P718" s="15">
        <f t="shared" si="89"/>
        <v>0</v>
      </c>
      <c r="Q718" s="15">
        <f t="shared" si="90"/>
        <v>0</v>
      </c>
      <c r="R718" s="15">
        <f t="shared" si="91"/>
        <v>852.54669999999999</v>
      </c>
      <c r="S718" s="15">
        <f t="shared" si="92"/>
        <v>852.54669999999999</v>
      </c>
      <c r="T718" s="15">
        <f t="shared" si="93"/>
        <v>852.54669999999999</v>
      </c>
      <c r="U718" s="13" t="str">
        <f t="shared" si="94"/>
        <v>Thu</v>
      </c>
      <c r="V718" s="13" t="str">
        <f t="shared" si="95"/>
        <v>Sat</v>
      </c>
    </row>
    <row r="719" spans="1:22" x14ac:dyDescent="0.25">
      <c r="A719" t="s">
        <v>779</v>
      </c>
      <c r="B719" t="s">
        <v>50</v>
      </c>
      <c r="C719" t="s">
        <v>24</v>
      </c>
      <c r="D719" t="s">
        <v>28</v>
      </c>
      <c r="E719" t="s">
        <v>18</v>
      </c>
      <c r="F719" s="10">
        <v>44337</v>
      </c>
      <c r="G719" s="10">
        <v>44348</v>
      </c>
      <c r="H719" s="5">
        <v>1</v>
      </c>
      <c r="I719" s="11"/>
      <c r="J719" s="11"/>
      <c r="K719" s="12">
        <v>0.5</v>
      </c>
      <c r="L719" s="12">
        <v>36.754399999999997</v>
      </c>
      <c r="M719" t="s">
        <v>32</v>
      </c>
      <c r="N719" s="14">
        <f t="shared" ref="N719:N782" si="96">IF(G719="","",G719-F719)</f>
        <v>11</v>
      </c>
      <c r="O719" s="13" cm="1">
        <f t="array" ref="O719">INDEX(TechRate,MATCH(H719,TechNum,0))</f>
        <v>80</v>
      </c>
      <c r="P719" s="15">
        <f t="shared" ref="P719:P782" si="97">O719*K719</f>
        <v>40</v>
      </c>
      <c r="Q719" s="15">
        <f t="shared" ref="Q719:Q782" si="98">IF(I719="Yes",0,P719)</f>
        <v>40</v>
      </c>
      <c r="R719" s="15">
        <f t="shared" ref="R719:R782" si="99">IF(J719="Yes",0,L719)</f>
        <v>36.754399999999997</v>
      </c>
      <c r="S719" s="15">
        <f t="shared" ref="S719:S782" si="100">SUM(L719,P719)</f>
        <v>76.754400000000004</v>
      </c>
      <c r="T719" s="15">
        <f t="shared" ref="T719:T782" si="101">SUM(Q719,R719)</f>
        <v>76.754400000000004</v>
      </c>
      <c r="U719" s="13" t="str">
        <f t="shared" ref="U719:U782" si="102">TEXT(F719,"ddd")</f>
        <v>Fri</v>
      </c>
      <c r="V719" s="13" t="str">
        <f t="shared" ref="V719:V782" si="103">TEXT(G719,"ddd")</f>
        <v>Tue</v>
      </c>
    </row>
    <row r="720" spans="1:22" x14ac:dyDescent="0.25">
      <c r="A720" t="s">
        <v>780</v>
      </c>
      <c r="B720" t="s">
        <v>50</v>
      </c>
      <c r="C720" t="s">
        <v>59</v>
      </c>
      <c r="D720" t="s">
        <v>16</v>
      </c>
      <c r="F720" s="10">
        <v>44337</v>
      </c>
      <c r="G720" s="10">
        <v>44369</v>
      </c>
      <c r="H720" s="5">
        <v>1</v>
      </c>
      <c r="I720" s="11"/>
      <c r="J720" s="11"/>
      <c r="K720" s="12">
        <v>1</v>
      </c>
      <c r="L720" s="12">
        <v>57.966200000000001</v>
      </c>
      <c r="M720" t="s">
        <v>34</v>
      </c>
      <c r="N720" s="14">
        <f t="shared" si="96"/>
        <v>32</v>
      </c>
      <c r="O720" s="13" cm="1">
        <f t="array" ref="O720">INDEX(TechRate,MATCH(H720,TechNum,0))</f>
        <v>80</v>
      </c>
      <c r="P720" s="15">
        <f t="shared" si="97"/>
        <v>80</v>
      </c>
      <c r="Q720" s="15">
        <f t="shared" si="98"/>
        <v>80</v>
      </c>
      <c r="R720" s="15">
        <f t="shared" si="99"/>
        <v>57.966200000000001</v>
      </c>
      <c r="S720" s="15">
        <f t="shared" si="100"/>
        <v>137.96620000000001</v>
      </c>
      <c r="T720" s="15">
        <f t="shared" si="101"/>
        <v>137.96620000000001</v>
      </c>
      <c r="U720" s="13" t="str">
        <f t="shared" si="102"/>
        <v>Fri</v>
      </c>
      <c r="V720" s="13" t="str">
        <f t="shared" si="103"/>
        <v>Tue</v>
      </c>
    </row>
    <row r="721" spans="1:22" x14ac:dyDescent="0.25">
      <c r="A721" t="s">
        <v>781</v>
      </c>
      <c r="B721" t="s">
        <v>50</v>
      </c>
      <c r="C721" t="s">
        <v>59</v>
      </c>
      <c r="D721" t="s">
        <v>28</v>
      </c>
      <c r="F721" s="10">
        <v>44337</v>
      </c>
      <c r="G721" s="10"/>
      <c r="H721" s="5">
        <v>1</v>
      </c>
      <c r="I721" s="11"/>
      <c r="J721" s="11"/>
      <c r="K721" s="12"/>
      <c r="L721" s="12">
        <v>90</v>
      </c>
      <c r="M721" t="s">
        <v>34</v>
      </c>
      <c r="N721" s="14" t="str">
        <f t="shared" si="96"/>
        <v/>
      </c>
      <c r="O721" s="13" cm="1">
        <f t="array" ref="O721">INDEX(TechRate,MATCH(H721,TechNum,0))</f>
        <v>80</v>
      </c>
      <c r="P721" s="15">
        <f t="shared" si="97"/>
        <v>0</v>
      </c>
      <c r="Q721" s="15">
        <f t="shared" si="98"/>
        <v>0</v>
      </c>
      <c r="R721" s="15">
        <f t="shared" si="99"/>
        <v>90</v>
      </c>
      <c r="S721" s="15">
        <f t="shared" si="100"/>
        <v>90</v>
      </c>
      <c r="T721" s="15">
        <f t="shared" si="101"/>
        <v>90</v>
      </c>
      <c r="U721" s="13" t="str">
        <f t="shared" si="102"/>
        <v>Fri</v>
      </c>
      <c r="V721" s="13" t="str">
        <f t="shared" si="103"/>
        <v>Sat</v>
      </c>
    </row>
    <row r="722" spans="1:22" x14ac:dyDescent="0.25">
      <c r="A722" t="s">
        <v>782</v>
      </c>
      <c r="B722" t="s">
        <v>50</v>
      </c>
      <c r="C722" t="s">
        <v>24</v>
      </c>
      <c r="D722" t="s">
        <v>28</v>
      </c>
      <c r="E722" t="s">
        <v>18</v>
      </c>
      <c r="F722" s="10">
        <v>44338</v>
      </c>
      <c r="G722" s="10"/>
      <c r="H722" s="5">
        <v>1</v>
      </c>
      <c r="I722" s="11"/>
      <c r="J722" s="11"/>
      <c r="K722" s="12"/>
      <c r="L722" s="12">
        <v>108.51300000000001</v>
      </c>
      <c r="M722" t="s">
        <v>33</v>
      </c>
      <c r="N722" s="14" t="str">
        <f t="shared" si="96"/>
        <v/>
      </c>
      <c r="O722" s="13" cm="1">
        <f t="array" ref="O722">INDEX(TechRate,MATCH(H722,TechNum,0))</f>
        <v>80</v>
      </c>
      <c r="P722" s="15">
        <f t="shared" si="97"/>
        <v>0</v>
      </c>
      <c r="Q722" s="15">
        <f t="shared" si="98"/>
        <v>0</v>
      </c>
      <c r="R722" s="15">
        <f t="shared" si="99"/>
        <v>108.51300000000001</v>
      </c>
      <c r="S722" s="15">
        <f t="shared" si="100"/>
        <v>108.51300000000001</v>
      </c>
      <c r="T722" s="15">
        <f t="shared" si="101"/>
        <v>108.51300000000001</v>
      </c>
      <c r="U722" s="13" t="str">
        <f t="shared" si="102"/>
        <v>Sat</v>
      </c>
      <c r="V722" s="13" t="str">
        <f t="shared" si="103"/>
        <v>Sat</v>
      </c>
    </row>
    <row r="723" spans="1:22" x14ac:dyDescent="0.25">
      <c r="A723" t="s">
        <v>783</v>
      </c>
      <c r="B723" t="s">
        <v>51</v>
      </c>
      <c r="C723" t="s">
        <v>22</v>
      </c>
      <c r="D723" t="s">
        <v>26</v>
      </c>
      <c r="F723" s="10">
        <v>44340</v>
      </c>
      <c r="G723" s="10">
        <v>44349</v>
      </c>
      <c r="H723" s="5">
        <v>1</v>
      </c>
      <c r="I723" s="11"/>
      <c r="J723" s="11"/>
      <c r="K723" s="12">
        <v>0.25</v>
      </c>
      <c r="L723" s="12">
        <v>22</v>
      </c>
      <c r="M723" t="s">
        <v>32</v>
      </c>
      <c r="N723" s="14">
        <f t="shared" si="96"/>
        <v>9</v>
      </c>
      <c r="O723" s="13" cm="1">
        <f t="array" ref="O723">INDEX(TechRate,MATCH(H723,TechNum,0))</f>
        <v>80</v>
      </c>
      <c r="P723" s="15">
        <f t="shared" si="97"/>
        <v>20</v>
      </c>
      <c r="Q723" s="15">
        <f t="shared" si="98"/>
        <v>20</v>
      </c>
      <c r="R723" s="15">
        <f t="shared" si="99"/>
        <v>22</v>
      </c>
      <c r="S723" s="15">
        <f t="shared" si="100"/>
        <v>42</v>
      </c>
      <c r="T723" s="15">
        <f t="shared" si="101"/>
        <v>42</v>
      </c>
      <c r="U723" s="13" t="str">
        <f t="shared" si="102"/>
        <v>Mon</v>
      </c>
      <c r="V723" s="13" t="str">
        <f t="shared" si="103"/>
        <v>Wed</v>
      </c>
    </row>
    <row r="724" spans="1:22" x14ac:dyDescent="0.25">
      <c r="A724" t="s">
        <v>784</v>
      </c>
      <c r="B724" t="s">
        <v>54</v>
      </c>
      <c r="C724" t="s">
        <v>59</v>
      </c>
      <c r="D724" t="s">
        <v>26</v>
      </c>
      <c r="F724" s="10">
        <v>44340</v>
      </c>
      <c r="G724" s="10">
        <v>44350</v>
      </c>
      <c r="H724" s="5">
        <v>1</v>
      </c>
      <c r="I724" s="11"/>
      <c r="J724" s="11"/>
      <c r="K724" s="12">
        <v>0.25</v>
      </c>
      <c r="L724" s="12">
        <v>66.864900000000006</v>
      </c>
      <c r="M724" t="s">
        <v>33</v>
      </c>
      <c r="N724" s="14">
        <f t="shared" si="96"/>
        <v>10</v>
      </c>
      <c r="O724" s="13" cm="1">
        <f t="array" ref="O724">INDEX(TechRate,MATCH(H724,TechNum,0))</f>
        <v>80</v>
      </c>
      <c r="P724" s="15">
        <f t="shared" si="97"/>
        <v>20</v>
      </c>
      <c r="Q724" s="15">
        <f t="shared" si="98"/>
        <v>20</v>
      </c>
      <c r="R724" s="15">
        <f t="shared" si="99"/>
        <v>66.864900000000006</v>
      </c>
      <c r="S724" s="15">
        <f t="shared" si="100"/>
        <v>86.864900000000006</v>
      </c>
      <c r="T724" s="15">
        <f t="shared" si="101"/>
        <v>86.864900000000006</v>
      </c>
      <c r="U724" s="13" t="str">
        <f t="shared" si="102"/>
        <v>Mon</v>
      </c>
      <c r="V724" s="13" t="str">
        <f t="shared" si="103"/>
        <v>Thu</v>
      </c>
    </row>
    <row r="725" spans="1:22" x14ac:dyDescent="0.25">
      <c r="A725" t="s">
        <v>785</v>
      </c>
      <c r="B725" t="s">
        <v>52</v>
      </c>
      <c r="C725" t="s">
        <v>58</v>
      </c>
      <c r="D725" t="s">
        <v>28</v>
      </c>
      <c r="F725" s="10">
        <v>44340</v>
      </c>
      <c r="G725" s="10">
        <v>44362</v>
      </c>
      <c r="H725" s="5">
        <v>1</v>
      </c>
      <c r="I725" s="11"/>
      <c r="J725" s="11"/>
      <c r="K725" s="12">
        <v>0.75</v>
      </c>
      <c r="L725" s="12">
        <v>111.15</v>
      </c>
      <c r="M725" t="s">
        <v>32</v>
      </c>
      <c r="N725" s="14">
        <f t="shared" si="96"/>
        <v>22</v>
      </c>
      <c r="O725" s="13" cm="1">
        <f t="array" ref="O725">INDEX(TechRate,MATCH(H725,TechNum,0))</f>
        <v>80</v>
      </c>
      <c r="P725" s="15">
        <f t="shared" si="97"/>
        <v>60</v>
      </c>
      <c r="Q725" s="15">
        <f t="shared" si="98"/>
        <v>60</v>
      </c>
      <c r="R725" s="15">
        <f t="shared" si="99"/>
        <v>111.15</v>
      </c>
      <c r="S725" s="15">
        <f t="shared" si="100"/>
        <v>171.15</v>
      </c>
      <c r="T725" s="15">
        <f t="shared" si="101"/>
        <v>171.15</v>
      </c>
      <c r="U725" s="13" t="str">
        <f t="shared" si="102"/>
        <v>Mon</v>
      </c>
      <c r="V725" s="13" t="str">
        <f t="shared" si="103"/>
        <v>Tue</v>
      </c>
    </row>
    <row r="726" spans="1:22" x14ac:dyDescent="0.25">
      <c r="A726" t="s">
        <v>786</v>
      </c>
      <c r="B726" t="s">
        <v>52</v>
      </c>
      <c r="C726" t="s">
        <v>24</v>
      </c>
      <c r="D726" t="s">
        <v>27</v>
      </c>
      <c r="F726" s="10">
        <v>44340</v>
      </c>
      <c r="G726" s="10">
        <v>44389</v>
      </c>
      <c r="H726" s="5">
        <v>2</v>
      </c>
      <c r="I726" s="11"/>
      <c r="J726" s="11"/>
      <c r="K726" s="12">
        <v>0.75</v>
      </c>
      <c r="L726" s="12">
        <v>239.54249999999999</v>
      </c>
      <c r="M726" t="s">
        <v>32</v>
      </c>
      <c r="N726" s="14">
        <f t="shared" si="96"/>
        <v>49</v>
      </c>
      <c r="O726" s="13" cm="1">
        <f t="array" ref="O726">INDEX(TechRate,MATCH(H726,TechNum,0))</f>
        <v>140</v>
      </c>
      <c r="P726" s="15">
        <f t="shared" si="97"/>
        <v>105</v>
      </c>
      <c r="Q726" s="15">
        <f t="shared" si="98"/>
        <v>105</v>
      </c>
      <c r="R726" s="15">
        <f t="shared" si="99"/>
        <v>239.54249999999999</v>
      </c>
      <c r="S726" s="15">
        <f t="shared" si="100"/>
        <v>344.54250000000002</v>
      </c>
      <c r="T726" s="15">
        <f t="shared" si="101"/>
        <v>344.54250000000002</v>
      </c>
      <c r="U726" s="13" t="str">
        <f t="shared" si="102"/>
        <v>Mon</v>
      </c>
      <c r="V726" s="13" t="str">
        <f t="shared" si="103"/>
        <v>Mon</v>
      </c>
    </row>
    <row r="727" spans="1:22" x14ac:dyDescent="0.25">
      <c r="A727" t="s">
        <v>787</v>
      </c>
      <c r="B727" t="s">
        <v>49</v>
      </c>
      <c r="C727" t="s">
        <v>59</v>
      </c>
      <c r="D727" t="s">
        <v>28</v>
      </c>
      <c r="F727" s="10">
        <v>44340</v>
      </c>
      <c r="G727" s="10">
        <v>44392</v>
      </c>
      <c r="H727" s="5">
        <v>1</v>
      </c>
      <c r="I727" s="11"/>
      <c r="J727" s="11"/>
      <c r="K727" s="12">
        <v>0.5</v>
      </c>
      <c r="L727" s="12">
        <v>657.69</v>
      </c>
      <c r="M727" t="s">
        <v>33</v>
      </c>
      <c r="N727" s="14">
        <f t="shared" si="96"/>
        <v>52</v>
      </c>
      <c r="O727" s="13" cm="1">
        <f t="array" ref="O727">INDEX(TechRate,MATCH(H727,TechNum,0))</f>
        <v>80</v>
      </c>
      <c r="P727" s="15">
        <f t="shared" si="97"/>
        <v>40</v>
      </c>
      <c r="Q727" s="15">
        <f t="shared" si="98"/>
        <v>40</v>
      </c>
      <c r="R727" s="15">
        <f t="shared" si="99"/>
        <v>657.69</v>
      </c>
      <c r="S727" s="15">
        <f t="shared" si="100"/>
        <v>697.69</v>
      </c>
      <c r="T727" s="15">
        <f t="shared" si="101"/>
        <v>697.69</v>
      </c>
      <c r="U727" s="13" t="str">
        <f t="shared" si="102"/>
        <v>Mon</v>
      </c>
      <c r="V727" s="13" t="str">
        <f t="shared" si="103"/>
        <v>Thu</v>
      </c>
    </row>
    <row r="728" spans="1:22" x14ac:dyDescent="0.25">
      <c r="A728" t="s">
        <v>788</v>
      </c>
      <c r="B728" t="s">
        <v>54</v>
      </c>
      <c r="C728" t="s">
        <v>24</v>
      </c>
      <c r="D728" t="s">
        <v>27</v>
      </c>
      <c r="F728" s="10">
        <v>44340</v>
      </c>
      <c r="G728" s="10">
        <v>44396</v>
      </c>
      <c r="H728" s="5">
        <v>1</v>
      </c>
      <c r="I728" s="11"/>
      <c r="J728" s="11"/>
      <c r="K728" s="12">
        <v>0.25</v>
      </c>
      <c r="L728" s="12">
        <v>30</v>
      </c>
      <c r="M728" t="s">
        <v>33</v>
      </c>
      <c r="N728" s="14">
        <f t="shared" si="96"/>
        <v>56</v>
      </c>
      <c r="O728" s="13" cm="1">
        <f t="array" ref="O728">INDEX(TechRate,MATCH(H728,TechNum,0))</f>
        <v>80</v>
      </c>
      <c r="P728" s="15">
        <f t="shared" si="97"/>
        <v>20</v>
      </c>
      <c r="Q728" s="15">
        <f t="shared" si="98"/>
        <v>20</v>
      </c>
      <c r="R728" s="15">
        <f t="shared" si="99"/>
        <v>30</v>
      </c>
      <c r="S728" s="15">
        <f t="shared" si="100"/>
        <v>50</v>
      </c>
      <c r="T728" s="15">
        <f t="shared" si="101"/>
        <v>50</v>
      </c>
      <c r="U728" s="13" t="str">
        <f t="shared" si="102"/>
        <v>Mon</v>
      </c>
      <c r="V728" s="13" t="str">
        <f t="shared" si="103"/>
        <v>Mon</v>
      </c>
    </row>
    <row r="729" spans="1:22" x14ac:dyDescent="0.25">
      <c r="A729" t="s">
        <v>789</v>
      </c>
      <c r="B729" t="s">
        <v>54</v>
      </c>
      <c r="C729" t="s">
        <v>23</v>
      </c>
      <c r="D729" t="s">
        <v>27</v>
      </c>
      <c r="F729" s="10">
        <v>44341</v>
      </c>
      <c r="G729" s="10">
        <v>44366</v>
      </c>
      <c r="H729" s="5">
        <v>1</v>
      </c>
      <c r="I729" s="11"/>
      <c r="J729" s="11"/>
      <c r="K729" s="12">
        <v>0.5</v>
      </c>
      <c r="L729" s="12">
        <v>26.567499999999999</v>
      </c>
      <c r="M729" t="s">
        <v>33</v>
      </c>
      <c r="N729" s="14">
        <f t="shared" si="96"/>
        <v>25</v>
      </c>
      <c r="O729" s="13" cm="1">
        <f t="array" ref="O729">INDEX(TechRate,MATCH(H729,TechNum,0))</f>
        <v>80</v>
      </c>
      <c r="P729" s="15">
        <f t="shared" si="97"/>
        <v>40</v>
      </c>
      <c r="Q729" s="15">
        <f t="shared" si="98"/>
        <v>40</v>
      </c>
      <c r="R729" s="15">
        <f t="shared" si="99"/>
        <v>26.567499999999999</v>
      </c>
      <c r="S729" s="15">
        <f t="shared" si="100"/>
        <v>66.567499999999995</v>
      </c>
      <c r="T729" s="15">
        <f t="shared" si="101"/>
        <v>66.567499999999995</v>
      </c>
      <c r="U729" s="13" t="str">
        <f t="shared" si="102"/>
        <v>Tue</v>
      </c>
      <c r="V729" s="13" t="str">
        <f t="shared" si="103"/>
        <v>Sat</v>
      </c>
    </row>
    <row r="730" spans="1:22" x14ac:dyDescent="0.25">
      <c r="A730" t="s">
        <v>790</v>
      </c>
      <c r="B730" t="s">
        <v>53</v>
      </c>
      <c r="C730" t="s">
        <v>24</v>
      </c>
      <c r="D730" t="s">
        <v>27</v>
      </c>
      <c r="F730" s="10">
        <v>44341</v>
      </c>
      <c r="G730" s="10">
        <v>44361</v>
      </c>
      <c r="H730" s="5">
        <v>2</v>
      </c>
      <c r="I730" s="11"/>
      <c r="J730" s="11"/>
      <c r="K730" s="12">
        <v>1.25</v>
      </c>
      <c r="L730" s="12">
        <v>9.6</v>
      </c>
      <c r="M730" t="s">
        <v>33</v>
      </c>
      <c r="N730" s="14">
        <f t="shared" si="96"/>
        <v>20</v>
      </c>
      <c r="O730" s="13" cm="1">
        <f t="array" ref="O730">INDEX(TechRate,MATCH(H730,TechNum,0))</f>
        <v>140</v>
      </c>
      <c r="P730" s="15">
        <f t="shared" si="97"/>
        <v>175</v>
      </c>
      <c r="Q730" s="15">
        <f t="shared" si="98"/>
        <v>175</v>
      </c>
      <c r="R730" s="15">
        <f t="shared" si="99"/>
        <v>9.6</v>
      </c>
      <c r="S730" s="15">
        <f t="shared" si="100"/>
        <v>184.6</v>
      </c>
      <c r="T730" s="15">
        <f t="shared" si="101"/>
        <v>184.6</v>
      </c>
      <c r="U730" s="13" t="str">
        <f t="shared" si="102"/>
        <v>Tue</v>
      </c>
      <c r="V730" s="13" t="str">
        <f t="shared" si="103"/>
        <v>Mon</v>
      </c>
    </row>
    <row r="731" spans="1:22" x14ac:dyDescent="0.25">
      <c r="A731" t="s">
        <v>791</v>
      </c>
      <c r="B731" t="s">
        <v>53</v>
      </c>
      <c r="C731" t="s">
        <v>23</v>
      </c>
      <c r="D731" t="s">
        <v>27</v>
      </c>
      <c r="F731" s="10">
        <v>44341</v>
      </c>
      <c r="G731" s="10">
        <v>44363</v>
      </c>
      <c r="H731" s="5">
        <v>2</v>
      </c>
      <c r="I731" s="11"/>
      <c r="J731" s="11"/>
      <c r="K731" s="12">
        <v>0.25</v>
      </c>
      <c r="L731" s="12">
        <v>396.29149999999998</v>
      </c>
      <c r="M731" t="s">
        <v>33</v>
      </c>
      <c r="N731" s="14">
        <f t="shared" si="96"/>
        <v>22</v>
      </c>
      <c r="O731" s="13" cm="1">
        <f t="array" ref="O731">INDEX(TechRate,MATCH(H731,TechNum,0))</f>
        <v>140</v>
      </c>
      <c r="P731" s="15">
        <f t="shared" si="97"/>
        <v>35</v>
      </c>
      <c r="Q731" s="15">
        <f t="shared" si="98"/>
        <v>35</v>
      </c>
      <c r="R731" s="15">
        <f t="shared" si="99"/>
        <v>396.29149999999998</v>
      </c>
      <c r="S731" s="15">
        <f t="shared" si="100"/>
        <v>431.29149999999998</v>
      </c>
      <c r="T731" s="15">
        <f t="shared" si="101"/>
        <v>431.29149999999998</v>
      </c>
      <c r="U731" s="13" t="str">
        <f t="shared" si="102"/>
        <v>Tue</v>
      </c>
      <c r="V731" s="13" t="str">
        <f t="shared" si="103"/>
        <v>Wed</v>
      </c>
    </row>
    <row r="732" spans="1:22" x14ac:dyDescent="0.25">
      <c r="A732" t="s">
        <v>792</v>
      </c>
      <c r="B732" t="s">
        <v>55</v>
      </c>
      <c r="C732" t="s">
        <v>22</v>
      </c>
      <c r="D732" t="s">
        <v>28</v>
      </c>
      <c r="F732" s="10">
        <v>44341</v>
      </c>
      <c r="G732" s="10">
        <v>44382</v>
      </c>
      <c r="H732" s="5">
        <v>2</v>
      </c>
      <c r="I732" s="11"/>
      <c r="J732" s="11"/>
      <c r="K732" s="12">
        <v>0.5</v>
      </c>
      <c r="L732" s="12">
        <v>108</v>
      </c>
      <c r="M732" t="s">
        <v>33</v>
      </c>
      <c r="N732" s="14">
        <f t="shared" si="96"/>
        <v>41</v>
      </c>
      <c r="O732" s="13" cm="1">
        <f t="array" ref="O732">INDEX(TechRate,MATCH(H732,TechNum,0))</f>
        <v>140</v>
      </c>
      <c r="P732" s="15">
        <f t="shared" si="97"/>
        <v>70</v>
      </c>
      <c r="Q732" s="15">
        <f t="shared" si="98"/>
        <v>70</v>
      </c>
      <c r="R732" s="15">
        <f t="shared" si="99"/>
        <v>108</v>
      </c>
      <c r="S732" s="15">
        <f t="shared" si="100"/>
        <v>178</v>
      </c>
      <c r="T732" s="15">
        <f t="shared" si="101"/>
        <v>178</v>
      </c>
      <c r="U732" s="13" t="str">
        <f t="shared" si="102"/>
        <v>Tue</v>
      </c>
      <c r="V732" s="13" t="str">
        <f t="shared" si="103"/>
        <v>Mon</v>
      </c>
    </row>
    <row r="733" spans="1:22" x14ac:dyDescent="0.25">
      <c r="A733" t="s">
        <v>793</v>
      </c>
      <c r="B733" t="s">
        <v>50</v>
      </c>
      <c r="C733" t="s">
        <v>59</v>
      </c>
      <c r="D733" t="s">
        <v>27</v>
      </c>
      <c r="F733" s="10">
        <v>44341</v>
      </c>
      <c r="G733" s="10">
        <v>44396</v>
      </c>
      <c r="H733" s="5">
        <v>1</v>
      </c>
      <c r="I733" s="11"/>
      <c r="J733" s="11"/>
      <c r="K733" s="12">
        <v>0.5</v>
      </c>
      <c r="L733" s="12">
        <v>147.2441</v>
      </c>
      <c r="M733" t="s">
        <v>33</v>
      </c>
      <c r="N733" s="14">
        <f t="shared" si="96"/>
        <v>55</v>
      </c>
      <c r="O733" s="13" cm="1">
        <f t="array" ref="O733">INDEX(TechRate,MATCH(H733,TechNum,0))</f>
        <v>80</v>
      </c>
      <c r="P733" s="15">
        <f t="shared" si="97"/>
        <v>40</v>
      </c>
      <c r="Q733" s="15">
        <f t="shared" si="98"/>
        <v>40</v>
      </c>
      <c r="R733" s="15">
        <f t="shared" si="99"/>
        <v>147.2441</v>
      </c>
      <c r="S733" s="15">
        <f t="shared" si="100"/>
        <v>187.2441</v>
      </c>
      <c r="T733" s="15">
        <f t="shared" si="101"/>
        <v>187.2441</v>
      </c>
      <c r="U733" s="13" t="str">
        <f t="shared" si="102"/>
        <v>Tue</v>
      </c>
      <c r="V733" s="13" t="str">
        <f t="shared" si="103"/>
        <v>Mon</v>
      </c>
    </row>
    <row r="734" spans="1:22" x14ac:dyDescent="0.25">
      <c r="A734" t="s">
        <v>794</v>
      </c>
      <c r="B734" t="s">
        <v>49</v>
      </c>
      <c r="C734" t="s">
        <v>24</v>
      </c>
      <c r="D734" t="s">
        <v>16</v>
      </c>
      <c r="F734" s="10">
        <v>44341</v>
      </c>
      <c r="G734" s="10"/>
      <c r="H734" s="5">
        <v>1</v>
      </c>
      <c r="I734" s="11"/>
      <c r="J734" s="11" t="s">
        <v>18</v>
      </c>
      <c r="K734" s="12"/>
      <c r="L734" s="12">
        <v>151.28020000000001</v>
      </c>
      <c r="M734" t="s">
        <v>33</v>
      </c>
      <c r="N734" s="14" t="str">
        <f t="shared" si="96"/>
        <v/>
      </c>
      <c r="O734" s="13" cm="1">
        <f t="array" ref="O734">INDEX(TechRate,MATCH(H734,TechNum,0))</f>
        <v>80</v>
      </c>
      <c r="P734" s="15">
        <f t="shared" si="97"/>
        <v>0</v>
      </c>
      <c r="Q734" s="15">
        <f t="shared" si="98"/>
        <v>0</v>
      </c>
      <c r="R734" s="15">
        <f t="shared" si="99"/>
        <v>0</v>
      </c>
      <c r="S734" s="15">
        <f t="shared" si="100"/>
        <v>151.28020000000001</v>
      </c>
      <c r="T734" s="15">
        <f t="shared" si="101"/>
        <v>0</v>
      </c>
      <c r="U734" s="13" t="str">
        <f t="shared" si="102"/>
        <v>Tue</v>
      </c>
      <c r="V734" s="13" t="str">
        <f t="shared" si="103"/>
        <v>Sat</v>
      </c>
    </row>
    <row r="735" spans="1:22" x14ac:dyDescent="0.25">
      <c r="A735" t="s">
        <v>795</v>
      </c>
      <c r="B735" t="s">
        <v>50</v>
      </c>
      <c r="C735" t="s">
        <v>59</v>
      </c>
      <c r="D735" t="s">
        <v>28</v>
      </c>
      <c r="F735" s="10">
        <v>44341</v>
      </c>
      <c r="G735" s="10"/>
      <c r="H735" s="5">
        <v>1</v>
      </c>
      <c r="I735" s="11"/>
      <c r="J735" s="11"/>
      <c r="K735" s="12"/>
      <c r="L735" s="12">
        <v>47.046399999999998</v>
      </c>
      <c r="M735" t="s">
        <v>34</v>
      </c>
      <c r="N735" s="14" t="str">
        <f t="shared" si="96"/>
        <v/>
      </c>
      <c r="O735" s="13" cm="1">
        <f t="array" ref="O735">INDEX(TechRate,MATCH(H735,TechNum,0))</f>
        <v>80</v>
      </c>
      <c r="P735" s="15">
        <f t="shared" si="97"/>
        <v>0</v>
      </c>
      <c r="Q735" s="15">
        <f t="shared" si="98"/>
        <v>0</v>
      </c>
      <c r="R735" s="15">
        <f t="shared" si="99"/>
        <v>47.046399999999998</v>
      </c>
      <c r="S735" s="15">
        <f t="shared" si="100"/>
        <v>47.046399999999998</v>
      </c>
      <c r="T735" s="15">
        <f t="shared" si="101"/>
        <v>47.046399999999998</v>
      </c>
      <c r="U735" s="13" t="str">
        <f t="shared" si="102"/>
        <v>Tue</v>
      </c>
      <c r="V735" s="13" t="str">
        <f t="shared" si="103"/>
        <v>Sat</v>
      </c>
    </row>
    <row r="736" spans="1:22" x14ac:dyDescent="0.25">
      <c r="A736" t="s">
        <v>796</v>
      </c>
      <c r="B736" t="s">
        <v>50</v>
      </c>
      <c r="C736" t="s">
        <v>24</v>
      </c>
      <c r="D736" t="s">
        <v>26</v>
      </c>
      <c r="F736" s="10">
        <v>44342</v>
      </c>
      <c r="G736" s="10">
        <v>44352</v>
      </c>
      <c r="H736" s="5">
        <v>1</v>
      </c>
      <c r="I736" s="11"/>
      <c r="J736" s="11"/>
      <c r="K736" s="12">
        <v>0.25</v>
      </c>
      <c r="L736" s="12">
        <v>51.73</v>
      </c>
      <c r="M736" t="s">
        <v>33</v>
      </c>
      <c r="N736" s="14">
        <f t="shared" si="96"/>
        <v>10</v>
      </c>
      <c r="O736" s="13" cm="1">
        <f t="array" ref="O736">INDEX(TechRate,MATCH(H736,TechNum,0))</f>
        <v>80</v>
      </c>
      <c r="P736" s="15">
        <f t="shared" si="97"/>
        <v>20</v>
      </c>
      <c r="Q736" s="15">
        <f t="shared" si="98"/>
        <v>20</v>
      </c>
      <c r="R736" s="15">
        <f t="shared" si="99"/>
        <v>51.73</v>
      </c>
      <c r="S736" s="15">
        <f t="shared" si="100"/>
        <v>71.72999999999999</v>
      </c>
      <c r="T736" s="15">
        <f t="shared" si="101"/>
        <v>71.72999999999999</v>
      </c>
      <c r="U736" s="13" t="str">
        <f t="shared" si="102"/>
        <v>Wed</v>
      </c>
      <c r="V736" s="13" t="str">
        <f t="shared" si="103"/>
        <v>Sat</v>
      </c>
    </row>
    <row r="737" spans="1:22" x14ac:dyDescent="0.25">
      <c r="A737" t="s">
        <v>797</v>
      </c>
      <c r="B737" t="s">
        <v>54</v>
      </c>
      <c r="C737" t="s">
        <v>59</v>
      </c>
      <c r="D737" t="s">
        <v>27</v>
      </c>
      <c r="F737" s="10">
        <v>44342</v>
      </c>
      <c r="G737" s="10">
        <v>44349</v>
      </c>
      <c r="H737" s="5">
        <v>2</v>
      </c>
      <c r="I737" s="11"/>
      <c r="J737" s="11"/>
      <c r="K737" s="12">
        <v>0.25</v>
      </c>
      <c r="L737" s="12">
        <v>445.78460000000001</v>
      </c>
      <c r="M737" t="s">
        <v>32</v>
      </c>
      <c r="N737" s="14">
        <f t="shared" si="96"/>
        <v>7</v>
      </c>
      <c r="O737" s="13" cm="1">
        <f t="array" ref="O737">INDEX(TechRate,MATCH(H737,TechNum,0))</f>
        <v>140</v>
      </c>
      <c r="P737" s="15">
        <f t="shared" si="97"/>
        <v>35</v>
      </c>
      <c r="Q737" s="15">
        <f t="shared" si="98"/>
        <v>35</v>
      </c>
      <c r="R737" s="15">
        <f t="shared" si="99"/>
        <v>445.78460000000001</v>
      </c>
      <c r="S737" s="15">
        <f t="shared" si="100"/>
        <v>480.78460000000001</v>
      </c>
      <c r="T737" s="15">
        <f t="shared" si="101"/>
        <v>480.78460000000001</v>
      </c>
      <c r="U737" s="13" t="str">
        <f t="shared" si="102"/>
        <v>Wed</v>
      </c>
      <c r="V737" s="13" t="str">
        <f t="shared" si="103"/>
        <v>Wed</v>
      </c>
    </row>
    <row r="738" spans="1:22" x14ac:dyDescent="0.25">
      <c r="A738" t="s">
        <v>798</v>
      </c>
      <c r="B738" t="s">
        <v>54</v>
      </c>
      <c r="C738" t="s">
        <v>59</v>
      </c>
      <c r="D738" t="s">
        <v>27</v>
      </c>
      <c r="F738" s="10">
        <v>44342</v>
      </c>
      <c r="G738" s="10">
        <v>44361</v>
      </c>
      <c r="H738" s="5">
        <v>2</v>
      </c>
      <c r="I738" s="11"/>
      <c r="J738" s="11" t="s">
        <v>18</v>
      </c>
      <c r="K738" s="12">
        <v>0.25</v>
      </c>
      <c r="L738" s="12">
        <v>27.486699999999999</v>
      </c>
      <c r="M738" t="s">
        <v>33</v>
      </c>
      <c r="N738" s="14">
        <f t="shared" si="96"/>
        <v>19</v>
      </c>
      <c r="O738" s="13" cm="1">
        <f t="array" ref="O738">INDEX(TechRate,MATCH(H738,TechNum,0))</f>
        <v>140</v>
      </c>
      <c r="P738" s="15">
        <f t="shared" si="97"/>
        <v>35</v>
      </c>
      <c r="Q738" s="15">
        <f t="shared" si="98"/>
        <v>35</v>
      </c>
      <c r="R738" s="15">
        <f t="shared" si="99"/>
        <v>0</v>
      </c>
      <c r="S738" s="15">
        <f t="shared" si="100"/>
        <v>62.486699999999999</v>
      </c>
      <c r="T738" s="15">
        <f t="shared" si="101"/>
        <v>35</v>
      </c>
      <c r="U738" s="13" t="str">
        <f t="shared" si="102"/>
        <v>Wed</v>
      </c>
      <c r="V738" s="13" t="str">
        <f t="shared" si="103"/>
        <v>Mon</v>
      </c>
    </row>
    <row r="739" spans="1:22" x14ac:dyDescent="0.25">
      <c r="A739" t="s">
        <v>799</v>
      </c>
      <c r="B739" t="s">
        <v>53</v>
      </c>
      <c r="C739" t="s">
        <v>24</v>
      </c>
      <c r="D739" t="s">
        <v>27</v>
      </c>
      <c r="F739" s="10">
        <v>44342</v>
      </c>
      <c r="G739" s="10">
        <v>44361</v>
      </c>
      <c r="H739" s="5">
        <v>1</v>
      </c>
      <c r="I739" s="11"/>
      <c r="J739" s="11"/>
      <c r="K739" s="12">
        <v>0.25</v>
      </c>
      <c r="L739" s="12">
        <v>42.66</v>
      </c>
      <c r="M739" t="s">
        <v>32</v>
      </c>
      <c r="N739" s="14">
        <f t="shared" si="96"/>
        <v>19</v>
      </c>
      <c r="O739" s="13" cm="1">
        <f t="array" ref="O739">INDEX(TechRate,MATCH(H739,TechNum,0))</f>
        <v>80</v>
      </c>
      <c r="P739" s="15">
        <f t="shared" si="97"/>
        <v>20</v>
      </c>
      <c r="Q739" s="15">
        <f t="shared" si="98"/>
        <v>20</v>
      </c>
      <c r="R739" s="15">
        <f t="shared" si="99"/>
        <v>42.66</v>
      </c>
      <c r="S739" s="15">
        <f t="shared" si="100"/>
        <v>62.66</v>
      </c>
      <c r="T739" s="15">
        <f t="shared" si="101"/>
        <v>62.66</v>
      </c>
      <c r="U739" s="13" t="str">
        <f t="shared" si="102"/>
        <v>Wed</v>
      </c>
      <c r="V739" s="13" t="str">
        <f t="shared" si="103"/>
        <v>Mon</v>
      </c>
    </row>
    <row r="740" spans="1:22" x14ac:dyDescent="0.25">
      <c r="A740" t="s">
        <v>800</v>
      </c>
      <c r="B740" t="s">
        <v>54</v>
      </c>
      <c r="C740" t="s">
        <v>59</v>
      </c>
      <c r="D740" t="s">
        <v>26</v>
      </c>
      <c r="F740" s="10">
        <v>44342</v>
      </c>
      <c r="G740" s="10">
        <v>44361</v>
      </c>
      <c r="H740" s="5">
        <v>1</v>
      </c>
      <c r="I740" s="11"/>
      <c r="J740" s="11"/>
      <c r="K740" s="12">
        <v>0.25</v>
      </c>
      <c r="L740" s="12">
        <v>185.11340000000001</v>
      </c>
      <c r="M740" t="s">
        <v>33</v>
      </c>
      <c r="N740" s="14">
        <f t="shared" si="96"/>
        <v>19</v>
      </c>
      <c r="O740" s="13" cm="1">
        <f t="array" ref="O740">INDEX(TechRate,MATCH(H740,TechNum,0))</f>
        <v>80</v>
      </c>
      <c r="P740" s="15">
        <f t="shared" si="97"/>
        <v>20</v>
      </c>
      <c r="Q740" s="15">
        <f t="shared" si="98"/>
        <v>20</v>
      </c>
      <c r="R740" s="15">
        <f t="shared" si="99"/>
        <v>185.11340000000001</v>
      </c>
      <c r="S740" s="15">
        <f t="shared" si="100"/>
        <v>205.11340000000001</v>
      </c>
      <c r="T740" s="15">
        <f t="shared" si="101"/>
        <v>205.11340000000001</v>
      </c>
      <c r="U740" s="13" t="str">
        <f t="shared" si="102"/>
        <v>Wed</v>
      </c>
      <c r="V740" s="13" t="str">
        <f t="shared" si="103"/>
        <v>Mon</v>
      </c>
    </row>
    <row r="741" spans="1:22" x14ac:dyDescent="0.25">
      <c r="A741" t="s">
        <v>801</v>
      </c>
      <c r="B741" t="s">
        <v>50</v>
      </c>
      <c r="C741" t="s">
        <v>59</v>
      </c>
      <c r="D741" t="s">
        <v>28</v>
      </c>
      <c r="F741" s="10">
        <v>44342</v>
      </c>
      <c r="G741" s="10">
        <v>44364</v>
      </c>
      <c r="H741" s="5">
        <v>1</v>
      </c>
      <c r="I741" s="11"/>
      <c r="J741" s="11" t="s">
        <v>18</v>
      </c>
      <c r="K741" s="12">
        <v>0.75</v>
      </c>
      <c r="L741" s="12">
        <v>70</v>
      </c>
      <c r="M741" t="s">
        <v>33</v>
      </c>
      <c r="N741" s="14">
        <f t="shared" si="96"/>
        <v>22</v>
      </c>
      <c r="O741" s="13" cm="1">
        <f t="array" ref="O741">INDEX(TechRate,MATCH(H741,TechNum,0))</f>
        <v>80</v>
      </c>
      <c r="P741" s="15">
        <f t="shared" si="97"/>
        <v>60</v>
      </c>
      <c r="Q741" s="15">
        <f t="shared" si="98"/>
        <v>60</v>
      </c>
      <c r="R741" s="15">
        <f t="shared" si="99"/>
        <v>0</v>
      </c>
      <c r="S741" s="15">
        <f t="shared" si="100"/>
        <v>130</v>
      </c>
      <c r="T741" s="15">
        <f t="shared" si="101"/>
        <v>60</v>
      </c>
      <c r="U741" s="13" t="str">
        <f t="shared" si="102"/>
        <v>Wed</v>
      </c>
      <c r="V741" s="13" t="str">
        <f t="shared" si="103"/>
        <v>Thu</v>
      </c>
    </row>
    <row r="742" spans="1:22" x14ac:dyDescent="0.25">
      <c r="A742" t="s">
        <v>802</v>
      </c>
      <c r="B742" t="s">
        <v>54</v>
      </c>
      <c r="C742" t="s">
        <v>59</v>
      </c>
      <c r="D742" t="s">
        <v>27</v>
      </c>
      <c r="F742" s="10">
        <v>44342</v>
      </c>
      <c r="G742" s="10">
        <v>44369</v>
      </c>
      <c r="H742" s="5">
        <v>1</v>
      </c>
      <c r="I742" s="11"/>
      <c r="J742" s="11"/>
      <c r="K742" s="12">
        <v>0.25</v>
      </c>
      <c r="L742" s="12">
        <v>120</v>
      </c>
      <c r="M742" t="s">
        <v>32</v>
      </c>
      <c r="N742" s="14">
        <f t="shared" si="96"/>
        <v>27</v>
      </c>
      <c r="O742" s="13" cm="1">
        <f t="array" ref="O742">INDEX(TechRate,MATCH(H742,TechNum,0))</f>
        <v>80</v>
      </c>
      <c r="P742" s="15">
        <f t="shared" si="97"/>
        <v>20</v>
      </c>
      <c r="Q742" s="15">
        <f t="shared" si="98"/>
        <v>20</v>
      </c>
      <c r="R742" s="15">
        <f t="shared" si="99"/>
        <v>120</v>
      </c>
      <c r="S742" s="15">
        <f t="shared" si="100"/>
        <v>140</v>
      </c>
      <c r="T742" s="15">
        <f t="shared" si="101"/>
        <v>140</v>
      </c>
      <c r="U742" s="13" t="str">
        <f t="shared" si="102"/>
        <v>Wed</v>
      </c>
      <c r="V742" s="13" t="str">
        <f t="shared" si="103"/>
        <v>Tue</v>
      </c>
    </row>
    <row r="743" spans="1:22" x14ac:dyDescent="0.25">
      <c r="A743" t="s">
        <v>803</v>
      </c>
      <c r="B743" t="s">
        <v>54</v>
      </c>
      <c r="C743" t="s">
        <v>59</v>
      </c>
      <c r="D743" t="s">
        <v>27</v>
      </c>
      <c r="F743" s="10">
        <v>44342</v>
      </c>
      <c r="G743" s="10">
        <v>44377</v>
      </c>
      <c r="H743" s="5">
        <v>1</v>
      </c>
      <c r="I743" s="11"/>
      <c r="J743" s="11"/>
      <c r="K743" s="12">
        <v>0.25</v>
      </c>
      <c r="L743" s="12">
        <v>178.36179999999999</v>
      </c>
      <c r="M743" t="s">
        <v>33</v>
      </c>
      <c r="N743" s="14">
        <f t="shared" si="96"/>
        <v>35</v>
      </c>
      <c r="O743" s="13" cm="1">
        <f t="array" ref="O743">INDEX(TechRate,MATCH(H743,TechNum,0))</f>
        <v>80</v>
      </c>
      <c r="P743" s="15">
        <f t="shared" si="97"/>
        <v>20</v>
      </c>
      <c r="Q743" s="15">
        <f t="shared" si="98"/>
        <v>20</v>
      </c>
      <c r="R743" s="15">
        <f t="shared" si="99"/>
        <v>178.36179999999999</v>
      </c>
      <c r="S743" s="15">
        <f t="shared" si="100"/>
        <v>198.36179999999999</v>
      </c>
      <c r="T743" s="15">
        <f t="shared" si="101"/>
        <v>198.36179999999999</v>
      </c>
      <c r="U743" s="13" t="str">
        <f t="shared" si="102"/>
        <v>Wed</v>
      </c>
      <c r="V743" s="13" t="str">
        <f t="shared" si="103"/>
        <v>Wed</v>
      </c>
    </row>
    <row r="744" spans="1:22" x14ac:dyDescent="0.25">
      <c r="A744" t="s">
        <v>804</v>
      </c>
      <c r="B744" t="s">
        <v>56</v>
      </c>
      <c r="C744" t="s">
        <v>23</v>
      </c>
      <c r="D744" t="s">
        <v>16</v>
      </c>
      <c r="F744" s="10">
        <v>44342</v>
      </c>
      <c r="G744" s="10">
        <v>44375</v>
      </c>
      <c r="H744" s="5">
        <v>1</v>
      </c>
      <c r="I744" s="11" t="s">
        <v>18</v>
      </c>
      <c r="J744" s="11" t="s">
        <v>18</v>
      </c>
      <c r="K744" s="12">
        <v>1.5</v>
      </c>
      <c r="L744" s="12">
        <v>477.78149999999999</v>
      </c>
      <c r="M744" t="s">
        <v>35</v>
      </c>
      <c r="N744" s="14">
        <f t="shared" si="96"/>
        <v>33</v>
      </c>
      <c r="O744" s="13" cm="1">
        <f t="array" ref="O744">INDEX(TechRate,MATCH(H744,TechNum,0))</f>
        <v>80</v>
      </c>
      <c r="P744" s="15">
        <f t="shared" si="97"/>
        <v>120</v>
      </c>
      <c r="Q744" s="15">
        <f t="shared" si="98"/>
        <v>0</v>
      </c>
      <c r="R744" s="15">
        <f t="shared" si="99"/>
        <v>0</v>
      </c>
      <c r="S744" s="15">
        <f t="shared" si="100"/>
        <v>597.78150000000005</v>
      </c>
      <c r="T744" s="15">
        <f t="shared" si="101"/>
        <v>0</v>
      </c>
      <c r="U744" s="13" t="str">
        <f t="shared" si="102"/>
        <v>Wed</v>
      </c>
      <c r="V744" s="13" t="str">
        <f t="shared" si="103"/>
        <v>Mon</v>
      </c>
    </row>
    <row r="745" spans="1:22" x14ac:dyDescent="0.25">
      <c r="A745" t="s">
        <v>805</v>
      </c>
      <c r="B745" t="s">
        <v>50</v>
      </c>
      <c r="C745" t="s">
        <v>23</v>
      </c>
      <c r="D745" t="s">
        <v>17</v>
      </c>
      <c r="E745" t="s">
        <v>18</v>
      </c>
      <c r="F745" s="10">
        <v>44342</v>
      </c>
      <c r="G745" s="10">
        <v>44377</v>
      </c>
      <c r="H745" s="5">
        <v>1</v>
      </c>
      <c r="I745" s="11"/>
      <c r="J745" s="11"/>
      <c r="K745" s="12">
        <v>1</v>
      </c>
      <c r="L745" s="12">
        <v>67.969700000000003</v>
      </c>
      <c r="M745" t="s">
        <v>34</v>
      </c>
      <c r="N745" s="14">
        <f t="shared" si="96"/>
        <v>35</v>
      </c>
      <c r="O745" s="13" cm="1">
        <f t="array" ref="O745">INDEX(TechRate,MATCH(H745,TechNum,0))</f>
        <v>80</v>
      </c>
      <c r="P745" s="15">
        <f t="shared" si="97"/>
        <v>80</v>
      </c>
      <c r="Q745" s="15">
        <f t="shared" si="98"/>
        <v>80</v>
      </c>
      <c r="R745" s="15">
        <f t="shared" si="99"/>
        <v>67.969700000000003</v>
      </c>
      <c r="S745" s="15">
        <f t="shared" si="100"/>
        <v>147.96969999999999</v>
      </c>
      <c r="T745" s="15">
        <f t="shared" si="101"/>
        <v>147.96969999999999</v>
      </c>
      <c r="U745" s="13" t="str">
        <f t="shared" si="102"/>
        <v>Wed</v>
      </c>
      <c r="V745" s="13" t="str">
        <f t="shared" si="103"/>
        <v>Wed</v>
      </c>
    </row>
    <row r="746" spans="1:22" x14ac:dyDescent="0.25">
      <c r="A746" t="s">
        <v>806</v>
      </c>
      <c r="B746" t="s">
        <v>52</v>
      </c>
      <c r="C746" t="s">
        <v>24</v>
      </c>
      <c r="D746" t="s">
        <v>27</v>
      </c>
      <c r="F746" s="10">
        <v>44342</v>
      </c>
      <c r="G746" s="10">
        <v>44382</v>
      </c>
      <c r="H746" s="5">
        <v>2</v>
      </c>
      <c r="I746" s="11"/>
      <c r="J746" s="11" t="s">
        <v>18</v>
      </c>
      <c r="K746" s="12">
        <v>1.25</v>
      </c>
      <c r="L746" s="12">
        <v>300.72309999999999</v>
      </c>
      <c r="M746" t="s">
        <v>33</v>
      </c>
      <c r="N746" s="14">
        <f t="shared" si="96"/>
        <v>40</v>
      </c>
      <c r="O746" s="13" cm="1">
        <f t="array" ref="O746">INDEX(TechRate,MATCH(H746,TechNum,0))</f>
        <v>140</v>
      </c>
      <c r="P746" s="15">
        <f t="shared" si="97"/>
        <v>175</v>
      </c>
      <c r="Q746" s="15">
        <f t="shared" si="98"/>
        <v>175</v>
      </c>
      <c r="R746" s="15">
        <f t="shared" si="99"/>
        <v>0</v>
      </c>
      <c r="S746" s="15">
        <f t="shared" si="100"/>
        <v>475.72309999999999</v>
      </c>
      <c r="T746" s="15">
        <f t="shared" si="101"/>
        <v>175</v>
      </c>
      <c r="U746" s="13" t="str">
        <f t="shared" si="102"/>
        <v>Wed</v>
      </c>
      <c r="V746" s="13" t="str">
        <f t="shared" si="103"/>
        <v>Mon</v>
      </c>
    </row>
    <row r="747" spans="1:22" x14ac:dyDescent="0.25">
      <c r="A747" t="s">
        <v>807</v>
      </c>
      <c r="B747" t="s">
        <v>49</v>
      </c>
      <c r="C747" t="s">
        <v>24</v>
      </c>
      <c r="D747" t="s">
        <v>27</v>
      </c>
      <c r="F747" s="10">
        <v>44342</v>
      </c>
      <c r="G747" s="10"/>
      <c r="H747" s="5">
        <v>1</v>
      </c>
      <c r="I747" s="11"/>
      <c r="J747" s="11"/>
      <c r="K747" s="12"/>
      <c r="L747" s="12">
        <v>377.6</v>
      </c>
      <c r="M747" t="s">
        <v>32</v>
      </c>
      <c r="N747" s="14" t="str">
        <f t="shared" si="96"/>
        <v/>
      </c>
      <c r="O747" s="13" cm="1">
        <f t="array" ref="O747">INDEX(TechRate,MATCH(H747,TechNum,0))</f>
        <v>80</v>
      </c>
      <c r="P747" s="15">
        <f t="shared" si="97"/>
        <v>0</v>
      </c>
      <c r="Q747" s="15">
        <f t="shared" si="98"/>
        <v>0</v>
      </c>
      <c r="R747" s="15">
        <f t="shared" si="99"/>
        <v>377.6</v>
      </c>
      <c r="S747" s="15">
        <f t="shared" si="100"/>
        <v>377.6</v>
      </c>
      <c r="T747" s="15">
        <f t="shared" si="101"/>
        <v>377.6</v>
      </c>
      <c r="U747" s="13" t="str">
        <f t="shared" si="102"/>
        <v>Wed</v>
      </c>
      <c r="V747" s="13" t="str">
        <f t="shared" si="103"/>
        <v>Sat</v>
      </c>
    </row>
    <row r="748" spans="1:22" x14ac:dyDescent="0.25">
      <c r="A748" t="s">
        <v>808</v>
      </c>
      <c r="B748" t="s">
        <v>50</v>
      </c>
      <c r="C748" t="s">
        <v>59</v>
      </c>
      <c r="D748" t="s">
        <v>27</v>
      </c>
      <c r="F748" s="10">
        <v>44342</v>
      </c>
      <c r="G748" s="10"/>
      <c r="H748" s="5">
        <v>1</v>
      </c>
      <c r="I748" s="11"/>
      <c r="J748" s="11"/>
      <c r="K748" s="12"/>
      <c r="L748" s="12">
        <v>70</v>
      </c>
      <c r="M748" t="s">
        <v>34</v>
      </c>
      <c r="N748" s="14" t="str">
        <f t="shared" si="96"/>
        <v/>
      </c>
      <c r="O748" s="13" cm="1">
        <f t="array" ref="O748">INDEX(TechRate,MATCH(H748,TechNum,0))</f>
        <v>80</v>
      </c>
      <c r="P748" s="15">
        <f t="shared" si="97"/>
        <v>0</v>
      </c>
      <c r="Q748" s="15">
        <f t="shared" si="98"/>
        <v>0</v>
      </c>
      <c r="R748" s="15">
        <f t="shared" si="99"/>
        <v>70</v>
      </c>
      <c r="S748" s="15">
        <f t="shared" si="100"/>
        <v>70</v>
      </c>
      <c r="T748" s="15">
        <f t="shared" si="101"/>
        <v>70</v>
      </c>
      <c r="U748" s="13" t="str">
        <f t="shared" si="102"/>
        <v>Wed</v>
      </c>
      <c r="V748" s="13" t="str">
        <f t="shared" si="103"/>
        <v>Sat</v>
      </c>
    </row>
    <row r="749" spans="1:22" x14ac:dyDescent="0.25">
      <c r="A749" t="s">
        <v>809</v>
      </c>
      <c r="B749" t="s">
        <v>50</v>
      </c>
      <c r="C749" t="s">
        <v>59</v>
      </c>
      <c r="D749" t="s">
        <v>28</v>
      </c>
      <c r="F749" s="10">
        <v>44342</v>
      </c>
      <c r="G749" s="10"/>
      <c r="H749" s="5">
        <v>1</v>
      </c>
      <c r="I749" s="11"/>
      <c r="J749" s="11"/>
      <c r="K749" s="12"/>
      <c r="L749" s="12">
        <v>177.0504</v>
      </c>
      <c r="M749" t="s">
        <v>34</v>
      </c>
      <c r="N749" s="14" t="str">
        <f t="shared" si="96"/>
        <v/>
      </c>
      <c r="O749" s="13" cm="1">
        <f t="array" ref="O749">INDEX(TechRate,MATCH(H749,TechNum,0))</f>
        <v>80</v>
      </c>
      <c r="P749" s="15">
        <f t="shared" si="97"/>
        <v>0</v>
      </c>
      <c r="Q749" s="15">
        <f t="shared" si="98"/>
        <v>0</v>
      </c>
      <c r="R749" s="15">
        <f t="shared" si="99"/>
        <v>177.0504</v>
      </c>
      <c r="S749" s="15">
        <f t="shared" si="100"/>
        <v>177.0504</v>
      </c>
      <c r="T749" s="15">
        <f t="shared" si="101"/>
        <v>177.0504</v>
      </c>
      <c r="U749" s="13" t="str">
        <f t="shared" si="102"/>
        <v>Wed</v>
      </c>
      <c r="V749" s="13" t="str">
        <f t="shared" si="103"/>
        <v>Sat</v>
      </c>
    </row>
    <row r="750" spans="1:22" x14ac:dyDescent="0.25">
      <c r="A750" t="s">
        <v>810</v>
      </c>
      <c r="B750" t="s">
        <v>49</v>
      </c>
      <c r="C750" t="s">
        <v>24</v>
      </c>
      <c r="D750" t="s">
        <v>28</v>
      </c>
      <c r="F750" s="10">
        <v>44342</v>
      </c>
      <c r="G750" s="10"/>
      <c r="H750" s="5">
        <v>2</v>
      </c>
      <c r="I750" s="11"/>
      <c r="J750" s="11"/>
      <c r="K750" s="12"/>
      <c r="L750" s="12">
        <v>839.67849999999999</v>
      </c>
      <c r="M750" t="s">
        <v>33</v>
      </c>
      <c r="N750" s="14" t="str">
        <f t="shared" si="96"/>
        <v/>
      </c>
      <c r="O750" s="13" cm="1">
        <f t="array" ref="O750">INDEX(TechRate,MATCH(H750,TechNum,0))</f>
        <v>140</v>
      </c>
      <c r="P750" s="15">
        <f t="shared" si="97"/>
        <v>0</v>
      </c>
      <c r="Q750" s="15">
        <f t="shared" si="98"/>
        <v>0</v>
      </c>
      <c r="R750" s="15">
        <f t="shared" si="99"/>
        <v>839.67849999999999</v>
      </c>
      <c r="S750" s="15">
        <f t="shared" si="100"/>
        <v>839.67849999999999</v>
      </c>
      <c r="T750" s="15">
        <f t="shared" si="101"/>
        <v>839.67849999999999</v>
      </c>
      <c r="U750" s="13" t="str">
        <f t="shared" si="102"/>
        <v>Wed</v>
      </c>
      <c r="V750" s="13" t="str">
        <f t="shared" si="103"/>
        <v>Sat</v>
      </c>
    </row>
    <row r="751" spans="1:22" x14ac:dyDescent="0.25">
      <c r="A751" t="s">
        <v>811</v>
      </c>
      <c r="B751" t="s">
        <v>51</v>
      </c>
      <c r="C751" t="s">
        <v>22</v>
      </c>
      <c r="D751" t="s">
        <v>27</v>
      </c>
      <c r="F751" s="10">
        <v>44343</v>
      </c>
      <c r="G751" s="10">
        <v>44350</v>
      </c>
      <c r="H751" s="5">
        <v>1</v>
      </c>
      <c r="I751" s="11"/>
      <c r="J751" s="11"/>
      <c r="K751" s="12">
        <v>0.25</v>
      </c>
      <c r="L751" s="12">
        <v>120</v>
      </c>
      <c r="M751" t="s">
        <v>32</v>
      </c>
      <c r="N751" s="14">
        <f t="shared" si="96"/>
        <v>7</v>
      </c>
      <c r="O751" s="13" cm="1">
        <f t="array" ref="O751">INDEX(TechRate,MATCH(H751,TechNum,0))</f>
        <v>80</v>
      </c>
      <c r="P751" s="15">
        <f t="shared" si="97"/>
        <v>20</v>
      </c>
      <c r="Q751" s="15">
        <f t="shared" si="98"/>
        <v>20</v>
      </c>
      <c r="R751" s="15">
        <f t="shared" si="99"/>
        <v>120</v>
      </c>
      <c r="S751" s="15">
        <f t="shared" si="100"/>
        <v>140</v>
      </c>
      <c r="T751" s="15">
        <f t="shared" si="101"/>
        <v>140</v>
      </c>
      <c r="U751" s="13" t="str">
        <f t="shared" si="102"/>
        <v>Thu</v>
      </c>
      <c r="V751" s="13" t="str">
        <f t="shared" si="103"/>
        <v>Thu</v>
      </c>
    </row>
    <row r="752" spans="1:22" x14ac:dyDescent="0.25">
      <c r="A752" t="s">
        <v>812</v>
      </c>
      <c r="B752" t="s">
        <v>56</v>
      </c>
      <c r="C752" t="s">
        <v>23</v>
      </c>
      <c r="D752" t="s">
        <v>27</v>
      </c>
      <c r="F752" s="10">
        <v>44343</v>
      </c>
      <c r="G752" s="10">
        <v>44357</v>
      </c>
      <c r="H752" s="5">
        <v>1</v>
      </c>
      <c r="I752" s="11"/>
      <c r="J752" s="11"/>
      <c r="K752" s="12">
        <v>0.25</v>
      </c>
      <c r="L752" s="12">
        <v>156.4932</v>
      </c>
      <c r="M752" t="s">
        <v>33</v>
      </c>
      <c r="N752" s="14">
        <f t="shared" si="96"/>
        <v>14</v>
      </c>
      <c r="O752" s="13" cm="1">
        <f t="array" ref="O752">INDEX(TechRate,MATCH(H752,TechNum,0))</f>
        <v>80</v>
      </c>
      <c r="P752" s="15">
        <f t="shared" si="97"/>
        <v>20</v>
      </c>
      <c r="Q752" s="15">
        <f t="shared" si="98"/>
        <v>20</v>
      </c>
      <c r="R752" s="15">
        <f t="shared" si="99"/>
        <v>156.4932</v>
      </c>
      <c r="S752" s="15">
        <f t="shared" si="100"/>
        <v>176.4932</v>
      </c>
      <c r="T752" s="15">
        <f t="shared" si="101"/>
        <v>176.4932</v>
      </c>
      <c r="U752" s="13" t="str">
        <f t="shared" si="102"/>
        <v>Thu</v>
      </c>
      <c r="V752" s="13" t="str">
        <f t="shared" si="103"/>
        <v>Thu</v>
      </c>
    </row>
    <row r="753" spans="1:22" x14ac:dyDescent="0.25">
      <c r="A753" t="s">
        <v>813</v>
      </c>
      <c r="B753" t="s">
        <v>51</v>
      </c>
      <c r="C753" t="s">
        <v>22</v>
      </c>
      <c r="D753" t="s">
        <v>26</v>
      </c>
      <c r="F753" s="10">
        <v>44343</v>
      </c>
      <c r="G753" s="10">
        <v>44362</v>
      </c>
      <c r="H753" s="5">
        <v>2</v>
      </c>
      <c r="I753" s="11"/>
      <c r="J753" s="11"/>
      <c r="K753" s="12">
        <v>0.25</v>
      </c>
      <c r="L753" s="12">
        <v>155</v>
      </c>
      <c r="M753" t="s">
        <v>32</v>
      </c>
      <c r="N753" s="14">
        <f t="shared" si="96"/>
        <v>19</v>
      </c>
      <c r="O753" s="13" cm="1">
        <f t="array" ref="O753">INDEX(TechRate,MATCH(H753,TechNum,0))</f>
        <v>140</v>
      </c>
      <c r="P753" s="15">
        <f t="shared" si="97"/>
        <v>35</v>
      </c>
      <c r="Q753" s="15">
        <f t="shared" si="98"/>
        <v>35</v>
      </c>
      <c r="R753" s="15">
        <f t="shared" si="99"/>
        <v>155</v>
      </c>
      <c r="S753" s="15">
        <f t="shared" si="100"/>
        <v>190</v>
      </c>
      <c r="T753" s="15">
        <f t="shared" si="101"/>
        <v>190</v>
      </c>
      <c r="U753" s="13" t="str">
        <f t="shared" si="102"/>
        <v>Thu</v>
      </c>
      <c r="V753" s="13" t="str">
        <f t="shared" si="103"/>
        <v>Tue</v>
      </c>
    </row>
    <row r="754" spans="1:22" x14ac:dyDescent="0.25">
      <c r="A754" t="s">
        <v>814</v>
      </c>
      <c r="B754" t="s">
        <v>49</v>
      </c>
      <c r="C754" t="s">
        <v>23</v>
      </c>
      <c r="D754" t="s">
        <v>28</v>
      </c>
      <c r="F754" s="10">
        <v>44343</v>
      </c>
      <c r="G754" s="10">
        <v>44364</v>
      </c>
      <c r="H754" s="5">
        <v>1</v>
      </c>
      <c r="I754" s="11"/>
      <c r="J754" s="11"/>
      <c r="K754" s="12">
        <v>0.5</v>
      </c>
      <c r="L754" s="12">
        <v>20.83</v>
      </c>
      <c r="M754" t="s">
        <v>32</v>
      </c>
      <c r="N754" s="14">
        <f t="shared" si="96"/>
        <v>21</v>
      </c>
      <c r="O754" s="13" cm="1">
        <f t="array" ref="O754">INDEX(TechRate,MATCH(H754,TechNum,0))</f>
        <v>80</v>
      </c>
      <c r="P754" s="15">
        <f t="shared" si="97"/>
        <v>40</v>
      </c>
      <c r="Q754" s="15">
        <f t="shared" si="98"/>
        <v>40</v>
      </c>
      <c r="R754" s="15">
        <f t="shared" si="99"/>
        <v>20.83</v>
      </c>
      <c r="S754" s="15">
        <f t="shared" si="100"/>
        <v>60.83</v>
      </c>
      <c r="T754" s="15">
        <f t="shared" si="101"/>
        <v>60.83</v>
      </c>
      <c r="U754" s="13" t="str">
        <f t="shared" si="102"/>
        <v>Thu</v>
      </c>
      <c r="V754" s="13" t="str">
        <f t="shared" si="103"/>
        <v>Thu</v>
      </c>
    </row>
    <row r="755" spans="1:22" x14ac:dyDescent="0.25">
      <c r="A755" t="s">
        <v>815</v>
      </c>
      <c r="B755" t="s">
        <v>49</v>
      </c>
      <c r="C755" t="s">
        <v>59</v>
      </c>
      <c r="D755" t="s">
        <v>27</v>
      </c>
      <c r="E755" t="s">
        <v>18</v>
      </c>
      <c r="F755" s="10">
        <v>44343</v>
      </c>
      <c r="G755" s="10">
        <v>44369</v>
      </c>
      <c r="H755" s="5">
        <v>1</v>
      </c>
      <c r="I755" s="11" t="s">
        <v>18</v>
      </c>
      <c r="J755" s="11" t="s">
        <v>18</v>
      </c>
      <c r="K755" s="12">
        <v>0.5</v>
      </c>
      <c r="L755" s="12">
        <v>50</v>
      </c>
      <c r="M755" t="s">
        <v>35</v>
      </c>
      <c r="N755" s="14">
        <f t="shared" si="96"/>
        <v>26</v>
      </c>
      <c r="O755" s="13" cm="1">
        <f t="array" ref="O755">INDEX(TechRate,MATCH(H755,TechNum,0))</f>
        <v>80</v>
      </c>
      <c r="P755" s="15">
        <f t="shared" si="97"/>
        <v>40</v>
      </c>
      <c r="Q755" s="15">
        <f t="shared" si="98"/>
        <v>0</v>
      </c>
      <c r="R755" s="15">
        <f t="shared" si="99"/>
        <v>0</v>
      </c>
      <c r="S755" s="15">
        <f t="shared" si="100"/>
        <v>90</v>
      </c>
      <c r="T755" s="15">
        <f t="shared" si="101"/>
        <v>0</v>
      </c>
      <c r="U755" s="13" t="str">
        <f t="shared" si="102"/>
        <v>Thu</v>
      </c>
      <c r="V755" s="13" t="str">
        <f t="shared" si="103"/>
        <v>Tue</v>
      </c>
    </row>
    <row r="756" spans="1:22" x14ac:dyDescent="0.25">
      <c r="A756" t="s">
        <v>816</v>
      </c>
      <c r="B756" t="s">
        <v>52</v>
      </c>
      <c r="C756" t="s">
        <v>24</v>
      </c>
      <c r="D756" t="s">
        <v>26</v>
      </c>
      <c r="F756" s="10">
        <v>44343</v>
      </c>
      <c r="G756" s="10">
        <v>44390</v>
      </c>
      <c r="H756" s="5">
        <v>1</v>
      </c>
      <c r="I756" s="11"/>
      <c r="J756" s="11"/>
      <c r="K756" s="12">
        <v>0.25</v>
      </c>
      <c r="L756" s="12">
        <v>120</v>
      </c>
      <c r="M756" t="s">
        <v>33</v>
      </c>
      <c r="N756" s="14">
        <f t="shared" si="96"/>
        <v>47</v>
      </c>
      <c r="O756" s="13" cm="1">
        <f t="array" ref="O756">INDEX(TechRate,MATCH(H756,TechNum,0))</f>
        <v>80</v>
      </c>
      <c r="P756" s="15">
        <f t="shared" si="97"/>
        <v>20</v>
      </c>
      <c r="Q756" s="15">
        <f t="shared" si="98"/>
        <v>20</v>
      </c>
      <c r="R756" s="15">
        <f t="shared" si="99"/>
        <v>120</v>
      </c>
      <c r="S756" s="15">
        <f t="shared" si="100"/>
        <v>140</v>
      </c>
      <c r="T756" s="15">
        <f t="shared" si="101"/>
        <v>140</v>
      </c>
      <c r="U756" s="13" t="str">
        <f t="shared" si="102"/>
        <v>Thu</v>
      </c>
      <c r="V756" s="13" t="str">
        <f t="shared" si="103"/>
        <v>Tue</v>
      </c>
    </row>
    <row r="757" spans="1:22" x14ac:dyDescent="0.25">
      <c r="A757" t="s">
        <v>817</v>
      </c>
      <c r="B757" t="s">
        <v>49</v>
      </c>
      <c r="C757" t="s">
        <v>24</v>
      </c>
      <c r="D757" t="s">
        <v>17</v>
      </c>
      <c r="F757" s="10">
        <v>44344</v>
      </c>
      <c r="G757" s="10"/>
      <c r="H757" s="5">
        <v>1</v>
      </c>
      <c r="I757" s="11"/>
      <c r="J757" s="11" t="s">
        <v>18</v>
      </c>
      <c r="K757" s="12"/>
      <c r="L757" s="12">
        <v>17.064</v>
      </c>
      <c r="M757" t="s">
        <v>33</v>
      </c>
      <c r="N757" s="14" t="str">
        <f t="shared" si="96"/>
        <v/>
      </c>
      <c r="O757" s="13" cm="1">
        <f t="array" ref="O757">INDEX(TechRate,MATCH(H757,TechNum,0))</f>
        <v>80</v>
      </c>
      <c r="P757" s="15">
        <f t="shared" si="97"/>
        <v>0</v>
      </c>
      <c r="Q757" s="15">
        <f t="shared" si="98"/>
        <v>0</v>
      </c>
      <c r="R757" s="15">
        <f t="shared" si="99"/>
        <v>0</v>
      </c>
      <c r="S757" s="15">
        <f t="shared" si="100"/>
        <v>17.064</v>
      </c>
      <c r="T757" s="15">
        <f t="shared" si="101"/>
        <v>0</v>
      </c>
      <c r="U757" s="13" t="str">
        <f t="shared" si="102"/>
        <v>Fri</v>
      </c>
      <c r="V757" s="13" t="str">
        <f t="shared" si="103"/>
        <v>Sat</v>
      </c>
    </row>
    <row r="758" spans="1:22" x14ac:dyDescent="0.25">
      <c r="A758" t="s">
        <v>818</v>
      </c>
      <c r="B758" t="s">
        <v>54</v>
      </c>
      <c r="C758" t="s">
        <v>24</v>
      </c>
      <c r="D758" t="s">
        <v>27</v>
      </c>
      <c r="F758" s="10">
        <v>44347</v>
      </c>
      <c r="G758" s="10">
        <v>44356</v>
      </c>
      <c r="H758" s="5">
        <v>1</v>
      </c>
      <c r="I758" s="11"/>
      <c r="J758" s="11"/>
      <c r="K758" s="12">
        <v>0.25</v>
      </c>
      <c r="L758" s="12">
        <v>182.08340000000001</v>
      </c>
      <c r="M758" t="s">
        <v>33</v>
      </c>
      <c r="N758" s="14">
        <f t="shared" si="96"/>
        <v>9</v>
      </c>
      <c r="O758" s="13" cm="1">
        <f t="array" ref="O758">INDEX(TechRate,MATCH(H758,TechNum,0))</f>
        <v>80</v>
      </c>
      <c r="P758" s="15">
        <f t="shared" si="97"/>
        <v>20</v>
      </c>
      <c r="Q758" s="15">
        <f t="shared" si="98"/>
        <v>20</v>
      </c>
      <c r="R758" s="15">
        <f t="shared" si="99"/>
        <v>182.08340000000001</v>
      </c>
      <c r="S758" s="15">
        <f t="shared" si="100"/>
        <v>202.08340000000001</v>
      </c>
      <c r="T758" s="15">
        <f t="shared" si="101"/>
        <v>202.08340000000001</v>
      </c>
      <c r="U758" s="13" t="str">
        <f t="shared" si="102"/>
        <v>Mon</v>
      </c>
      <c r="V758" s="13" t="str">
        <f t="shared" si="103"/>
        <v>Wed</v>
      </c>
    </row>
    <row r="759" spans="1:22" x14ac:dyDescent="0.25">
      <c r="A759" t="s">
        <v>819</v>
      </c>
      <c r="B759" t="s">
        <v>51</v>
      </c>
      <c r="C759" t="s">
        <v>22</v>
      </c>
      <c r="D759" t="s">
        <v>27</v>
      </c>
      <c r="F759" s="10">
        <v>44347</v>
      </c>
      <c r="G759" s="10">
        <v>44368</v>
      </c>
      <c r="H759" s="5">
        <v>2</v>
      </c>
      <c r="I759" s="11"/>
      <c r="J759" s="11"/>
      <c r="K759" s="12">
        <v>0.25</v>
      </c>
      <c r="L759" s="12">
        <v>19.548100000000002</v>
      </c>
      <c r="M759" t="s">
        <v>32</v>
      </c>
      <c r="N759" s="14">
        <f t="shared" si="96"/>
        <v>21</v>
      </c>
      <c r="O759" s="13" cm="1">
        <f t="array" ref="O759">INDEX(TechRate,MATCH(H759,TechNum,0))</f>
        <v>140</v>
      </c>
      <c r="P759" s="15">
        <f t="shared" si="97"/>
        <v>35</v>
      </c>
      <c r="Q759" s="15">
        <f t="shared" si="98"/>
        <v>35</v>
      </c>
      <c r="R759" s="15">
        <f t="shared" si="99"/>
        <v>19.548100000000002</v>
      </c>
      <c r="S759" s="15">
        <f t="shared" si="100"/>
        <v>54.548100000000005</v>
      </c>
      <c r="T759" s="15">
        <f t="shared" si="101"/>
        <v>54.548100000000005</v>
      </c>
      <c r="U759" s="13" t="str">
        <f t="shared" si="102"/>
        <v>Mon</v>
      </c>
      <c r="V759" s="13" t="str">
        <f t="shared" si="103"/>
        <v>Mon</v>
      </c>
    </row>
    <row r="760" spans="1:22" x14ac:dyDescent="0.25">
      <c r="A760" t="s">
        <v>820</v>
      </c>
      <c r="B760" t="s">
        <v>51</v>
      </c>
      <c r="C760" t="s">
        <v>22</v>
      </c>
      <c r="D760" t="s">
        <v>27</v>
      </c>
      <c r="F760" s="10">
        <v>44347</v>
      </c>
      <c r="G760" s="10">
        <v>44368</v>
      </c>
      <c r="H760" s="5">
        <v>2</v>
      </c>
      <c r="I760" s="11"/>
      <c r="J760" s="11"/>
      <c r="K760" s="12">
        <v>0.5</v>
      </c>
      <c r="L760" s="12">
        <v>144</v>
      </c>
      <c r="M760" t="s">
        <v>33</v>
      </c>
      <c r="N760" s="14">
        <f t="shared" si="96"/>
        <v>21</v>
      </c>
      <c r="O760" s="13" cm="1">
        <f t="array" ref="O760">INDEX(TechRate,MATCH(H760,TechNum,0))</f>
        <v>140</v>
      </c>
      <c r="P760" s="15">
        <f t="shared" si="97"/>
        <v>70</v>
      </c>
      <c r="Q760" s="15">
        <f t="shared" si="98"/>
        <v>70</v>
      </c>
      <c r="R760" s="15">
        <f t="shared" si="99"/>
        <v>144</v>
      </c>
      <c r="S760" s="15">
        <f t="shared" si="100"/>
        <v>214</v>
      </c>
      <c r="T760" s="15">
        <f t="shared" si="101"/>
        <v>214</v>
      </c>
      <c r="U760" s="13" t="str">
        <f t="shared" si="102"/>
        <v>Mon</v>
      </c>
      <c r="V760" s="13" t="str">
        <f t="shared" si="103"/>
        <v>Mon</v>
      </c>
    </row>
    <row r="761" spans="1:22" x14ac:dyDescent="0.25">
      <c r="A761" t="s">
        <v>821</v>
      </c>
      <c r="B761" t="s">
        <v>53</v>
      </c>
      <c r="C761" t="s">
        <v>58</v>
      </c>
      <c r="D761" t="s">
        <v>27</v>
      </c>
      <c r="F761" s="10">
        <v>44347</v>
      </c>
      <c r="G761" s="10">
        <v>44371</v>
      </c>
      <c r="H761" s="5">
        <v>1</v>
      </c>
      <c r="I761" s="11"/>
      <c r="J761" s="11"/>
      <c r="K761" s="12">
        <v>0.75</v>
      </c>
      <c r="L761" s="12">
        <v>86.4786</v>
      </c>
      <c r="M761" t="s">
        <v>34</v>
      </c>
      <c r="N761" s="14">
        <f t="shared" si="96"/>
        <v>24</v>
      </c>
      <c r="O761" s="13" cm="1">
        <f t="array" ref="O761">INDEX(TechRate,MATCH(H761,TechNum,0))</f>
        <v>80</v>
      </c>
      <c r="P761" s="15">
        <f t="shared" si="97"/>
        <v>60</v>
      </c>
      <c r="Q761" s="15">
        <f t="shared" si="98"/>
        <v>60</v>
      </c>
      <c r="R761" s="15">
        <f t="shared" si="99"/>
        <v>86.4786</v>
      </c>
      <c r="S761" s="15">
        <f t="shared" si="100"/>
        <v>146.4786</v>
      </c>
      <c r="T761" s="15">
        <f t="shared" si="101"/>
        <v>146.4786</v>
      </c>
      <c r="U761" s="13" t="str">
        <f t="shared" si="102"/>
        <v>Mon</v>
      </c>
      <c r="V761" s="13" t="str">
        <f t="shared" si="103"/>
        <v>Thu</v>
      </c>
    </row>
    <row r="762" spans="1:22" x14ac:dyDescent="0.25">
      <c r="A762" t="s">
        <v>822</v>
      </c>
      <c r="B762" t="s">
        <v>54</v>
      </c>
      <c r="C762" t="s">
        <v>59</v>
      </c>
      <c r="D762" t="s">
        <v>27</v>
      </c>
      <c r="F762" s="10">
        <v>44347</v>
      </c>
      <c r="G762" s="10">
        <v>44371</v>
      </c>
      <c r="H762" s="5">
        <v>1</v>
      </c>
      <c r="I762" s="11"/>
      <c r="J762" s="11" t="s">
        <v>18</v>
      </c>
      <c r="K762" s="12">
        <v>0.25</v>
      </c>
      <c r="L762" s="12">
        <v>69.154700000000005</v>
      </c>
      <c r="M762" t="s">
        <v>33</v>
      </c>
      <c r="N762" s="14">
        <f t="shared" si="96"/>
        <v>24</v>
      </c>
      <c r="O762" s="13" cm="1">
        <f t="array" ref="O762">INDEX(TechRate,MATCH(H762,TechNum,0))</f>
        <v>80</v>
      </c>
      <c r="P762" s="15">
        <f t="shared" si="97"/>
        <v>20</v>
      </c>
      <c r="Q762" s="15">
        <f t="shared" si="98"/>
        <v>20</v>
      </c>
      <c r="R762" s="15">
        <f t="shared" si="99"/>
        <v>0</v>
      </c>
      <c r="S762" s="15">
        <f t="shared" si="100"/>
        <v>89.154700000000005</v>
      </c>
      <c r="T762" s="15">
        <f t="shared" si="101"/>
        <v>20</v>
      </c>
      <c r="U762" s="13" t="str">
        <f t="shared" si="102"/>
        <v>Mon</v>
      </c>
      <c r="V762" s="13" t="str">
        <f t="shared" si="103"/>
        <v>Thu</v>
      </c>
    </row>
    <row r="763" spans="1:22" x14ac:dyDescent="0.25">
      <c r="A763" t="s">
        <v>823</v>
      </c>
      <c r="B763" t="s">
        <v>51</v>
      </c>
      <c r="C763" t="s">
        <v>22</v>
      </c>
      <c r="D763" t="s">
        <v>17</v>
      </c>
      <c r="F763" s="10">
        <v>44347</v>
      </c>
      <c r="G763" s="10">
        <v>44389</v>
      </c>
      <c r="H763" s="5">
        <v>2</v>
      </c>
      <c r="I763" s="11"/>
      <c r="J763" s="11"/>
      <c r="K763" s="12">
        <v>1.25</v>
      </c>
      <c r="L763" s="12">
        <v>156</v>
      </c>
      <c r="M763" t="s">
        <v>33</v>
      </c>
      <c r="N763" s="14">
        <f t="shared" si="96"/>
        <v>42</v>
      </c>
      <c r="O763" s="13" cm="1">
        <f t="array" ref="O763">INDEX(TechRate,MATCH(H763,TechNum,0))</f>
        <v>140</v>
      </c>
      <c r="P763" s="15">
        <f t="shared" si="97"/>
        <v>175</v>
      </c>
      <c r="Q763" s="15">
        <f t="shared" si="98"/>
        <v>175</v>
      </c>
      <c r="R763" s="15">
        <f t="shared" si="99"/>
        <v>156</v>
      </c>
      <c r="S763" s="15">
        <f t="shared" si="100"/>
        <v>331</v>
      </c>
      <c r="T763" s="15">
        <f t="shared" si="101"/>
        <v>331</v>
      </c>
      <c r="U763" s="13" t="str">
        <f t="shared" si="102"/>
        <v>Mon</v>
      </c>
      <c r="V763" s="13" t="str">
        <f t="shared" si="103"/>
        <v>Mon</v>
      </c>
    </row>
    <row r="764" spans="1:22" x14ac:dyDescent="0.25">
      <c r="A764" t="s">
        <v>824</v>
      </c>
      <c r="B764" t="s">
        <v>53</v>
      </c>
      <c r="C764" t="s">
        <v>23</v>
      </c>
      <c r="D764" t="s">
        <v>28</v>
      </c>
      <c r="F764" s="10">
        <v>44347</v>
      </c>
      <c r="G764" s="10"/>
      <c r="H764" s="5">
        <v>2</v>
      </c>
      <c r="I764" s="11"/>
      <c r="J764" s="11"/>
      <c r="K764" s="12"/>
      <c r="L764" s="12">
        <v>72.350099999999998</v>
      </c>
      <c r="M764" t="s">
        <v>32</v>
      </c>
      <c r="N764" s="14" t="str">
        <f t="shared" si="96"/>
        <v/>
      </c>
      <c r="O764" s="13" cm="1">
        <f t="array" ref="O764">INDEX(TechRate,MATCH(H764,TechNum,0))</f>
        <v>140</v>
      </c>
      <c r="P764" s="15">
        <f t="shared" si="97"/>
        <v>0</v>
      </c>
      <c r="Q764" s="15">
        <f t="shared" si="98"/>
        <v>0</v>
      </c>
      <c r="R764" s="15">
        <f t="shared" si="99"/>
        <v>72.350099999999998</v>
      </c>
      <c r="S764" s="15">
        <f t="shared" si="100"/>
        <v>72.350099999999998</v>
      </c>
      <c r="T764" s="15">
        <f t="shared" si="101"/>
        <v>72.350099999999998</v>
      </c>
      <c r="U764" s="13" t="str">
        <f t="shared" si="102"/>
        <v>Mon</v>
      </c>
      <c r="V764" s="13" t="str">
        <f t="shared" si="103"/>
        <v>Sat</v>
      </c>
    </row>
    <row r="765" spans="1:22" x14ac:dyDescent="0.25">
      <c r="A765" t="s">
        <v>825</v>
      </c>
      <c r="B765" t="s">
        <v>51</v>
      </c>
      <c r="C765" t="s">
        <v>22</v>
      </c>
      <c r="D765" t="s">
        <v>26</v>
      </c>
      <c r="F765" s="10">
        <v>44348</v>
      </c>
      <c r="G765" s="10">
        <v>44362</v>
      </c>
      <c r="H765" s="5">
        <v>1</v>
      </c>
      <c r="I765" s="11" t="s">
        <v>18</v>
      </c>
      <c r="J765" s="11" t="s">
        <v>18</v>
      </c>
      <c r="K765" s="12">
        <v>0.25</v>
      </c>
      <c r="L765" s="12">
        <v>240</v>
      </c>
      <c r="M765" t="s">
        <v>35</v>
      </c>
      <c r="N765" s="14">
        <f t="shared" si="96"/>
        <v>14</v>
      </c>
      <c r="O765" s="13" cm="1">
        <f t="array" ref="O765">INDEX(TechRate,MATCH(H765,TechNum,0))</f>
        <v>80</v>
      </c>
      <c r="P765" s="15">
        <f t="shared" si="97"/>
        <v>20</v>
      </c>
      <c r="Q765" s="15">
        <f t="shared" si="98"/>
        <v>0</v>
      </c>
      <c r="R765" s="15">
        <f t="shared" si="99"/>
        <v>0</v>
      </c>
      <c r="S765" s="15">
        <f t="shared" si="100"/>
        <v>260</v>
      </c>
      <c r="T765" s="15">
        <f t="shared" si="101"/>
        <v>0</v>
      </c>
      <c r="U765" s="13" t="str">
        <f t="shared" si="102"/>
        <v>Tue</v>
      </c>
      <c r="V765" s="13" t="str">
        <f t="shared" si="103"/>
        <v>Tue</v>
      </c>
    </row>
    <row r="766" spans="1:22" x14ac:dyDescent="0.25">
      <c r="A766" t="s">
        <v>826</v>
      </c>
      <c r="B766" t="s">
        <v>50</v>
      </c>
      <c r="C766" t="s">
        <v>23</v>
      </c>
      <c r="D766" t="s">
        <v>17</v>
      </c>
      <c r="F766" s="10">
        <v>44348</v>
      </c>
      <c r="G766" s="10">
        <v>44368</v>
      </c>
      <c r="H766" s="5">
        <v>1</v>
      </c>
      <c r="I766" s="11" t="s">
        <v>18</v>
      </c>
      <c r="J766" s="11" t="s">
        <v>18</v>
      </c>
      <c r="K766" s="12">
        <v>4.25</v>
      </c>
      <c r="L766" s="12">
        <v>558.10940000000005</v>
      </c>
      <c r="M766" t="s">
        <v>35</v>
      </c>
      <c r="N766" s="14">
        <f t="shared" si="96"/>
        <v>20</v>
      </c>
      <c r="O766" s="13" cm="1">
        <f t="array" ref="O766">INDEX(TechRate,MATCH(H766,TechNum,0))</f>
        <v>80</v>
      </c>
      <c r="P766" s="15">
        <f t="shared" si="97"/>
        <v>340</v>
      </c>
      <c r="Q766" s="15">
        <f t="shared" si="98"/>
        <v>0</v>
      </c>
      <c r="R766" s="15">
        <f t="shared" si="99"/>
        <v>0</v>
      </c>
      <c r="S766" s="15">
        <f t="shared" si="100"/>
        <v>898.10940000000005</v>
      </c>
      <c r="T766" s="15">
        <f t="shared" si="101"/>
        <v>0</v>
      </c>
      <c r="U766" s="13" t="str">
        <f t="shared" si="102"/>
        <v>Tue</v>
      </c>
      <c r="V766" s="13" t="str">
        <f t="shared" si="103"/>
        <v>Mon</v>
      </c>
    </row>
    <row r="767" spans="1:22" x14ac:dyDescent="0.25">
      <c r="A767" t="s">
        <v>827</v>
      </c>
      <c r="B767" t="s">
        <v>50</v>
      </c>
      <c r="C767" t="s">
        <v>59</v>
      </c>
      <c r="D767" t="s">
        <v>27</v>
      </c>
      <c r="F767" s="10">
        <v>44348</v>
      </c>
      <c r="G767" s="10">
        <v>44376</v>
      </c>
      <c r="H767" s="5">
        <v>1</v>
      </c>
      <c r="I767" s="11" t="s">
        <v>18</v>
      </c>
      <c r="J767" s="11" t="s">
        <v>18</v>
      </c>
      <c r="K767" s="12">
        <v>1</v>
      </c>
      <c r="L767" s="12">
        <v>43.433999999999997</v>
      </c>
      <c r="M767" t="s">
        <v>35</v>
      </c>
      <c r="N767" s="14">
        <f t="shared" si="96"/>
        <v>28</v>
      </c>
      <c r="O767" s="13" cm="1">
        <f t="array" ref="O767">INDEX(TechRate,MATCH(H767,TechNum,0))</f>
        <v>80</v>
      </c>
      <c r="P767" s="15">
        <f t="shared" si="97"/>
        <v>80</v>
      </c>
      <c r="Q767" s="15">
        <f t="shared" si="98"/>
        <v>0</v>
      </c>
      <c r="R767" s="15">
        <f t="shared" si="99"/>
        <v>0</v>
      </c>
      <c r="S767" s="15">
        <f t="shared" si="100"/>
        <v>123.434</v>
      </c>
      <c r="T767" s="15">
        <f t="shared" si="101"/>
        <v>0</v>
      </c>
      <c r="U767" s="13" t="str">
        <f t="shared" si="102"/>
        <v>Tue</v>
      </c>
      <c r="V767" s="13" t="str">
        <f t="shared" si="103"/>
        <v>Tue</v>
      </c>
    </row>
    <row r="768" spans="1:22" x14ac:dyDescent="0.25">
      <c r="A768" t="s">
        <v>828</v>
      </c>
      <c r="B768" t="s">
        <v>52</v>
      </c>
      <c r="C768" t="s">
        <v>24</v>
      </c>
      <c r="D768" t="s">
        <v>26</v>
      </c>
      <c r="F768" s="10">
        <v>44348</v>
      </c>
      <c r="G768" s="10">
        <v>44382</v>
      </c>
      <c r="H768" s="5">
        <v>1</v>
      </c>
      <c r="I768" s="11" t="s">
        <v>18</v>
      </c>
      <c r="J768" s="11" t="s">
        <v>18</v>
      </c>
      <c r="K768" s="12">
        <v>0.25</v>
      </c>
      <c r="L768" s="12">
        <v>141.90299999999999</v>
      </c>
      <c r="M768" t="s">
        <v>35</v>
      </c>
      <c r="N768" s="14">
        <f t="shared" si="96"/>
        <v>34</v>
      </c>
      <c r="O768" s="13" cm="1">
        <f t="array" ref="O768">INDEX(TechRate,MATCH(H768,TechNum,0))</f>
        <v>80</v>
      </c>
      <c r="P768" s="15">
        <f t="shared" si="97"/>
        <v>20</v>
      </c>
      <c r="Q768" s="15">
        <f t="shared" si="98"/>
        <v>0</v>
      </c>
      <c r="R768" s="15">
        <f t="shared" si="99"/>
        <v>0</v>
      </c>
      <c r="S768" s="15">
        <f t="shared" si="100"/>
        <v>161.90299999999999</v>
      </c>
      <c r="T768" s="15">
        <f t="shared" si="101"/>
        <v>0</v>
      </c>
      <c r="U768" s="13" t="str">
        <f t="shared" si="102"/>
        <v>Tue</v>
      </c>
      <c r="V768" s="13" t="str">
        <f t="shared" si="103"/>
        <v>Mon</v>
      </c>
    </row>
    <row r="769" spans="1:22" x14ac:dyDescent="0.25">
      <c r="A769" t="s">
        <v>829</v>
      </c>
      <c r="B769" t="s">
        <v>54</v>
      </c>
      <c r="C769" t="s">
        <v>23</v>
      </c>
      <c r="D769" t="s">
        <v>27</v>
      </c>
      <c r="F769" s="10">
        <v>44348</v>
      </c>
      <c r="G769" s="10">
        <v>44401</v>
      </c>
      <c r="H769" s="5">
        <v>2</v>
      </c>
      <c r="I769" s="11"/>
      <c r="J769" s="11"/>
      <c r="K769" s="12">
        <v>1</v>
      </c>
      <c r="L769" s="12">
        <v>136.70920000000001</v>
      </c>
      <c r="M769" t="s">
        <v>33</v>
      </c>
      <c r="N769" s="14">
        <f t="shared" si="96"/>
        <v>53</v>
      </c>
      <c r="O769" s="13" cm="1">
        <f t="array" ref="O769">INDEX(TechRate,MATCH(H769,TechNum,0))</f>
        <v>140</v>
      </c>
      <c r="P769" s="15">
        <f t="shared" si="97"/>
        <v>140</v>
      </c>
      <c r="Q769" s="15">
        <f t="shared" si="98"/>
        <v>140</v>
      </c>
      <c r="R769" s="15">
        <f t="shared" si="99"/>
        <v>136.70920000000001</v>
      </c>
      <c r="S769" s="15">
        <f t="shared" si="100"/>
        <v>276.70920000000001</v>
      </c>
      <c r="T769" s="15">
        <f t="shared" si="101"/>
        <v>276.70920000000001</v>
      </c>
      <c r="U769" s="13" t="str">
        <f t="shared" si="102"/>
        <v>Tue</v>
      </c>
      <c r="V769" s="13" t="str">
        <f t="shared" si="103"/>
        <v>Sat</v>
      </c>
    </row>
    <row r="770" spans="1:22" x14ac:dyDescent="0.25">
      <c r="A770" t="s">
        <v>830</v>
      </c>
      <c r="B770" t="s">
        <v>50</v>
      </c>
      <c r="C770" t="s">
        <v>59</v>
      </c>
      <c r="D770" t="s">
        <v>27</v>
      </c>
      <c r="F770" s="10">
        <v>44348</v>
      </c>
      <c r="G770" s="10"/>
      <c r="H770" s="5">
        <v>2</v>
      </c>
      <c r="I770" s="11"/>
      <c r="J770" s="11"/>
      <c r="K770" s="12"/>
      <c r="L770" s="12">
        <v>85.351200000000006</v>
      </c>
      <c r="M770" t="s">
        <v>34</v>
      </c>
      <c r="N770" s="14" t="str">
        <f t="shared" si="96"/>
        <v/>
      </c>
      <c r="O770" s="13" cm="1">
        <f t="array" ref="O770">INDEX(TechRate,MATCH(H770,TechNum,0))</f>
        <v>140</v>
      </c>
      <c r="P770" s="15">
        <f t="shared" si="97"/>
        <v>0</v>
      </c>
      <c r="Q770" s="15">
        <f t="shared" si="98"/>
        <v>0</v>
      </c>
      <c r="R770" s="15">
        <f t="shared" si="99"/>
        <v>85.351200000000006</v>
      </c>
      <c r="S770" s="15">
        <f t="shared" si="100"/>
        <v>85.351200000000006</v>
      </c>
      <c r="T770" s="15">
        <f t="shared" si="101"/>
        <v>85.351200000000006</v>
      </c>
      <c r="U770" s="13" t="str">
        <f t="shared" si="102"/>
        <v>Tue</v>
      </c>
      <c r="V770" s="13" t="str">
        <f t="shared" si="103"/>
        <v>Sat</v>
      </c>
    </row>
    <row r="771" spans="1:22" x14ac:dyDescent="0.25">
      <c r="A771" t="s">
        <v>831</v>
      </c>
      <c r="B771" t="s">
        <v>55</v>
      </c>
      <c r="C771" t="s">
        <v>22</v>
      </c>
      <c r="D771" t="s">
        <v>27</v>
      </c>
      <c r="F771" s="10">
        <v>44349</v>
      </c>
      <c r="G771" s="10">
        <v>44354</v>
      </c>
      <c r="H771" s="5">
        <v>1</v>
      </c>
      <c r="I771" s="11"/>
      <c r="J771" s="11"/>
      <c r="K771" s="12">
        <v>0.5</v>
      </c>
      <c r="L771" s="12">
        <v>85.32</v>
      </c>
      <c r="M771" t="s">
        <v>33</v>
      </c>
      <c r="N771" s="14">
        <f t="shared" si="96"/>
        <v>5</v>
      </c>
      <c r="O771" s="13" cm="1">
        <f t="array" ref="O771">INDEX(TechRate,MATCH(H771,TechNum,0))</f>
        <v>80</v>
      </c>
      <c r="P771" s="15">
        <f t="shared" si="97"/>
        <v>40</v>
      </c>
      <c r="Q771" s="15">
        <f t="shared" si="98"/>
        <v>40</v>
      </c>
      <c r="R771" s="15">
        <f t="shared" si="99"/>
        <v>85.32</v>
      </c>
      <c r="S771" s="15">
        <f t="shared" si="100"/>
        <v>125.32</v>
      </c>
      <c r="T771" s="15">
        <f t="shared" si="101"/>
        <v>125.32</v>
      </c>
      <c r="U771" s="13" t="str">
        <f t="shared" si="102"/>
        <v>Wed</v>
      </c>
      <c r="V771" s="13" t="str">
        <f t="shared" si="103"/>
        <v>Mon</v>
      </c>
    </row>
    <row r="772" spans="1:22" x14ac:dyDescent="0.25">
      <c r="A772" t="s">
        <v>832</v>
      </c>
      <c r="B772" t="s">
        <v>52</v>
      </c>
      <c r="C772" t="s">
        <v>58</v>
      </c>
      <c r="D772" t="s">
        <v>28</v>
      </c>
      <c r="F772" s="10">
        <v>44349</v>
      </c>
      <c r="G772" s="10">
        <v>44364</v>
      </c>
      <c r="H772" s="5">
        <v>1</v>
      </c>
      <c r="I772" s="11"/>
      <c r="J772" s="11"/>
      <c r="K772" s="12">
        <v>0.75</v>
      </c>
      <c r="L772" s="12">
        <v>42.418999999999997</v>
      </c>
      <c r="M772" t="s">
        <v>32</v>
      </c>
      <c r="N772" s="14">
        <f t="shared" si="96"/>
        <v>15</v>
      </c>
      <c r="O772" s="13" cm="1">
        <f t="array" ref="O772">INDEX(TechRate,MATCH(H772,TechNum,0))</f>
        <v>80</v>
      </c>
      <c r="P772" s="15">
        <f t="shared" si="97"/>
        <v>60</v>
      </c>
      <c r="Q772" s="15">
        <f t="shared" si="98"/>
        <v>60</v>
      </c>
      <c r="R772" s="15">
        <f t="shared" si="99"/>
        <v>42.418999999999997</v>
      </c>
      <c r="S772" s="15">
        <f t="shared" si="100"/>
        <v>102.419</v>
      </c>
      <c r="T772" s="15">
        <f t="shared" si="101"/>
        <v>102.419</v>
      </c>
      <c r="U772" s="13" t="str">
        <f t="shared" si="102"/>
        <v>Wed</v>
      </c>
      <c r="V772" s="13" t="str">
        <f t="shared" si="103"/>
        <v>Thu</v>
      </c>
    </row>
    <row r="773" spans="1:22" x14ac:dyDescent="0.25">
      <c r="A773" t="s">
        <v>833</v>
      </c>
      <c r="B773" t="s">
        <v>54</v>
      </c>
      <c r="C773" t="s">
        <v>24</v>
      </c>
      <c r="D773" t="s">
        <v>28</v>
      </c>
      <c r="F773" s="10">
        <v>44349</v>
      </c>
      <c r="G773" s="10">
        <v>44364</v>
      </c>
      <c r="H773" s="5">
        <v>2</v>
      </c>
      <c r="I773" s="11"/>
      <c r="J773" s="11"/>
      <c r="K773" s="12">
        <v>0.75</v>
      </c>
      <c r="L773" s="12">
        <v>184.04640000000001</v>
      </c>
      <c r="M773" t="s">
        <v>33</v>
      </c>
      <c r="N773" s="14">
        <f t="shared" si="96"/>
        <v>15</v>
      </c>
      <c r="O773" s="13" cm="1">
        <f t="array" ref="O773">INDEX(TechRate,MATCH(H773,TechNum,0))</f>
        <v>140</v>
      </c>
      <c r="P773" s="15">
        <f t="shared" si="97"/>
        <v>105</v>
      </c>
      <c r="Q773" s="15">
        <f t="shared" si="98"/>
        <v>105</v>
      </c>
      <c r="R773" s="15">
        <f t="shared" si="99"/>
        <v>184.04640000000001</v>
      </c>
      <c r="S773" s="15">
        <f t="shared" si="100"/>
        <v>289.04640000000001</v>
      </c>
      <c r="T773" s="15">
        <f t="shared" si="101"/>
        <v>289.04640000000001</v>
      </c>
      <c r="U773" s="13" t="str">
        <f t="shared" si="102"/>
        <v>Wed</v>
      </c>
      <c r="V773" s="13" t="str">
        <f t="shared" si="103"/>
        <v>Thu</v>
      </c>
    </row>
    <row r="774" spans="1:22" x14ac:dyDescent="0.25">
      <c r="A774" t="s">
        <v>834</v>
      </c>
      <c r="B774" t="s">
        <v>49</v>
      </c>
      <c r="C774" t="s">
        <v>23</v>
      </c>
      <c r="D774" t="s">
        <v>17</v>
      </c>
      <c r="F774" s="10">
        <v>44349</v>
      </c>
      <c r="G774" s="10">
        <v>44364</v>
      </c>
      <c r="H774" s="5">
        <v>1</v>
      </c>
      <c r="I774" s="11"/>
      <c r="J774" s="11"/>
      <c r="K774" s="12">
        <v>1</v>
      </c>
      <c r="L774" s="12">
        <v>272.24990000000003</v>
      </c>
      <c r="M774" t="s">
        <v>33</v>
      </c>
      <c r="N774" s="14">
        <f t="shared" si="96"/>
        <v>15</v>
      </c>
      <c r="O774" s="13" cm="1">
        <f t="array" ref="O774">INDEX(TechRate,MATCH(H774,TechNum,0))</f>
        <v>80</v>
      </c>
      <c r="P774" s="15">
        <f t="shared" si="97"/>
        <v>80</v>
      </c>
      <c r="Q774" s="15">
        <f t="shared" si="98"/>
        <v>80</v>
      </c>
      <c r="R774" s="15">
        <f t="shared" si="99"/>
        <v>272.24990000000003</v>
      </c>
      <c r="S774" s="15">
        <f t="shared" si="100"/>
        <v>352.24990000000003</v>
      </c>
      <c r="T774" s="15">
        <f t="shared" si="101"/>
        <v>352.24990000000003</v>
      </c>
      <c r="U774" s="13" t="str">
        <f t="shared" si="102"/>
        <v>Wed</v>
      </c>
      <c r="V774" s="13" t="str">
        <f t="shared" si="103"/>
        <v>Thu</v>
      </c>
    </row>
    <row r="775" spans="1:22" x14ac:dyDescent="0.25">
      <c r="A775" t="s">
        <v>835</v>
      </c>
      <c r="B775" t="s">
        <v>53</v>
      </c>
      <c r="C775" t="s">
        <v>23</v>
      </c>
      <c r="D775" t="s">
        <v>26</v>
      </c>
      <c r="F775" s="10">
        <v>44349</v>
      </c>
      <c r="G775" s="10">
        <v>44368</v>
      </c>
      <c r="H775" s="5">
        <v>1</v>
      </c>
      <c r="I775" s="11"/>
      <c r="J775" s="11"/>
      <c r="K775" s="12">
        <v>0.25</v>
      </c>
      <c r="L775" s="12">
        <v>204.28399999999999</v>
      </c>
      <c r="M775" t="s">
        <v>32</v>
      </c>
      <c r="N775" s="14">
        <f t="shared" si="96"/>
        <v>19</v>
      </c>
      <c r="O775" s="13" cm="1">
        <f t="array" ref="O775">INDEX(TechRate,MATCH(H775,TechNum,0))</f>
        <v>80</v>
      </c>
      <c r="P775" s="15">
        <f t="shared" si="97"/>
        <v>20</v>
      </c>
      <c r="Q775" s="15">
        <f t="shared" si="98"/>
        <v>20</v>
      </c>
      <c r="R775" s="15">
        <f t="shared" si="99"/>
        <v>204.28399999999999</v>
      </c>
      <c r="S775" s="15">
        <f t="shared" si="100"/>
        <v>224.28399999999999</v>
      </c>
      <c r="T775" s="15">
        <f t="shared" si="101"/>
        <v>224.28399999999999</v>
      </c>
      <c r="U775" s="13" t="str">
        <f t="shared" si="102"/>
        <v>Wed</v>
      </c>
      <c r="V775" s="13" t="str">
        <f t="shared" si="103"/>
        <v>Mon</v>
      </c>
    </row>
    <row r="776" spans="1:22" x14ac:dyDescent="0.25">
      <c r="A776" t="s">
        <v>836</v>
      </c>
      <c r="B776" t="s">
        <v>52</v>
      </c>
      <c r="C776" t="s">
        <v>23</v>
      </c>
      <c r="D776" t="s">
        <v>26</v>
      </c>
      <c r="F776" s="10">
        <v>44349</v>
      </c>
      <c r="G776" s="10">
        <v>44370</v>
      </c>
      <c r="H776" s="5">
        <v>1</v>
      </c>
      <c r="I776" s="11"/>
      <c r="J776" s="11"/>
      <c r="K776" s="12">
        <v>0.25</v>
      </c>
      <c r="L776" s="12">
        <v>84.0779</v>
      </c>
      <c r="M776" t="s">
        <v>33</v>
      </c>
      <c r="N776" s="14">
        <f t="shared" si="96"/>
        <v>21</v>
      </c>
      <c r="O776" s="13" cm="1">
        <f t="array" ref="O776">INDEX(TechRate,MATCH(H776,TechNum,0))</f>
        <v>80</v>
      </c>
      <c r="P776" s="15">
        <f t="shared" si="97"/>
        <v>20</v>
      </c>
      <c r="Q776" s="15">
        <f t="shared" si="98"/>
        <v>20</v>
      </c>
      <c r="R776" s="15">
        <f t="shared" si="99"/>
        <v>84.0779</v>
      </c>
      <c r="S776" s="15">
        <f t="shared" si="100"/>
        <v>104.0779</v>
      </c>
      <c r="T776" s="15">
        <f t="shared" si="101"/>
        <v>104.0779</v>
      </c>
      <c r="U776" s="13" t="str">
        <f t="shared" si="102"/>
        <v>Wed</v>
      </c>
      <c r="V776" s="13" t="str">
        <f t="shared" si="103"/>
        <v>Wed</v>
      </c>
    </row>
    <row r="777" spans="1:22" x14ac:dyDescent="0.25">
      <c r="A777" t="s">
        <v>837</v>
      </c>
      <c r="B777" t="s">
        <v>51</v>
      </c>
      <c r="C777" t="s">
        <v>22</v>
      </c>
      <c r="D777" t="s">
        <v>27</v>
      </c>
      <c r="F777" s="10">
        <v>44349</v>
      </c>
      <c r="G777" s="10">
        <v>44380</v>
      </c>
      <c r="H777" s="5">
        <v>2</v>
      </c>
      <c r="I777" s="11"/>
      <c r="J777" s="11"/>
      <c r="K777" s="12">
        <v>0.25</v>
      </c>
      <c r="L777" s="12">
        <v>57.39</v>
      </c>
      <c r="M777" t="s">
        <v>32</v>
      </c>
      <c r="N777" s="14">
        <f t="shared" si="96"/>
        <v>31</v>
      </c>
      <c r="O777" s="13" cm="1">
        <f t="array" ref="O777">INDEX(TechRate,MATCH(H777,TechNum,0))</f>
        <v>140</v>
      </c>
      <c r="P777" s="15">
        <f t="shared" si="97"/>
        <v>35</v>
      </c>
      <c r="Q777" s="15">
        <f t="shared" si="98"/>
        <v>35</v>
      </c>
      <c r="R777" s="15">
        <f t="shared" si="99"/>
        <v>57.39</v>
      </c>
      <c r="S777" s="15">
        <f t="shared" si="100"/>
        <v>92.39</v>
      </c>
      <c r="T777" s="15">
        <f t="shared" si="101"/>
        <v>92.39</v>
      </c>
      <c r="U777" s="13" t="str">
        <f t="shared" si="102"/>
        <v>Wed</v>
      </c>
      <c r="V777" s="13" t="str">
        <f t="shared" si="103"/>
        <v>Sat</v>
      </c>
    </row>
    <row r="778" spans="1:22" x14ac:dyDescent="0.25">
      <c r="A778" t="s">
        <v>838</v>
      </c>
      <c r="B778" t="s">
        <v>49</v>
      </c>
      <c r="C778" t="s">
        <v>23</v>
      </c>
      <c r="D778" t="s">
        <v>17</v>
      </c>
      <c r="F778" s="10">
        <v>44349</v>
      </c>
      <c r="G778" s="10">
        <v>44380</v>
      </c>
      <c r="H778" s="5">
        <v>1</v>
      </c>
      <c r="I778" s="11"/>
      <c r="J778" s="11"/>
      <c r="K778" s="12">
        <v>2</v>
      </c>
      <c r="L778" s="12">
        <v>192.44470000000001</v>
      </c>
      <c r="M778" t="s">
        <v>33</v>
      </c>
      <c r="N778" s="14">
        <f t="shared" si="96"/>
        <v>31</v>
      </c>
      <c r="O778" s="13" cm="1">
        <f t="array" ref="O778">INDEX(TechRate,MATCH(H778,TechNum,0))</f>
        <v>80</v>
      </c>
      <c r="P778" s="15">
        <f t="shared" si="97"/>
        <v>160</v>
      </c>
      <c r="Q778" s="15">
        <f t="shared" si="98"/>
        <v>160</v>
      </c>
      <c r="R778" s="15">
        <f t="shared" si="99"/>
        <v>192.44470000000001</v>
      </c>
      <c r="S778" s="15">
        <f t="shared" si="100"/>
        <v>352.44470000000001</v>
      </c>
      <c r="T778" s="15">
        <f t="shared" si="101"/>
        <v>352.44470000000001</v>
      </c>
      <c r="U778" s="13" t="str">
        <f t="shared" si="102"/>
        <v>Wed</v>
      </c>
      <c r="V778" s="13" t="str">
        <f t="shared" si="103"/>
        <v>Sat</v>
      </c>
    </row>
    <row r="779" spans="1:22" x14ac:dyDescent="0.25">
      <c r="A779" t="s">
        <v>839</v>
      </c>
      <c r="B779" t="s">
        <v>54</v>
      </c>
      <c r="C779" t="s">
        <v>23</v>
      </c>
      <c r="D779" t="s">
        <v>27</v>
      </c>
      <c r="F779" s="10">
        <v>44349</v>
      </c>
      <c r="G779" s="10">
        <v>44377</v>
      </c>
      <c r="H779" s="5">
        <v>1</v>
      </c>
      <c r="I779" s="11"/>
      <c r="J779" s="11"/>
      <c r="K779" s="12">
        <v>0.5</v>
      </c>
      <c r="L779" s="12">
        <v>271.9169</v>
      </c>
      <c r="M779" t="s">
        <v>33</v>
      </c>
      <c r="N779" s="14">
        <f t="shared" si="96"/>
        <v>28</v>
      </c>
      <c r="O779" s="13" cm="1">
        <f t="array" ref="O779">INDEX(TechRate,MATCH(H779,TechNum,0))</f>
        <v>80</v>
      </c>
      <c r="P779" s="15">
        <f t="shared" si="97"/>
        <v>40</v>
      </c>
      <c r="Q779" s="15">
        <f t="shared" si="98"/>
        <v>40</v>
      </c>
      <c r="R779" s="15">
        <f t="shared" si="99"/>
        <v>271.9169</v>
      </c>
      <c r="S779" s="15">
        <f t="shared" si="100"/>
        <v>311.9169</v>
      </c>
      <c r="T779" s="15">
        <f t="shared" si="101"/>
        <v>311.9169</v>
      </c>
      <c r="U779" s="13" t="str">
        <f t="shared" si="102"/>
        <v>Wed</v>
      </c>
      <c r="V779" s="13" t="str">
        <f t="shared" si="103"/>
        <v>Wed</v>
      </c>
    </row>
    <row r="780" spans="1:22" x14ac:dyDescent="0.25">
      <c r="A780" t="s">
        <v>840</v>
      </c>
      <c r="B780" t="s">
        <v>49</v>
      </c>
      <c r="C780" t="s">
        <v>23</v>
      </c>
      <c r="D780" t="s">
        <v>27</v>
      </c>
      <c r="F780" s="10">
        <v>44349</v>
      </c>
      <c r="G780" s="10">
        <v>44377</v>
      </c>
      <c r="H780" s="5">
        <v>1</v>
      </c>
      <c r="I780" s="11"/>
      <c r="J780" s="11"/>
      <c r="K780" s="12">
        <v>0.5</v>
      </c>
      <c r="L780" s="12">
        <v>588.54999999999995</v>
      </c>
      <c r="M780" t="s">
        <v>32</v>
      </c>
      <c r="N780" s="14">
        <f t="shared" si="96"/>
        <v>28</v>
      </c>
      <c r="O780" s="13" cm="1">
        <f t="array" ref="O780">INDEX(TechRate,MATCH(H780,TechNum,0))</f>
        <v>80</v>
      </c>
      <c r="P780" s="15">
        <f t="shared" si="97"/>
        <v>40</v>
      </c>
      <c r="Q780" s="15">
        <f t="shared" si="98"/>
        <v>40</v>
      </c>
      <c r="R780" s="15">
        <f t="shared" si="99"/>
        <v>588.54999999999995</v>
      </c>
      <c r="S780" s="15">
        <f t="shared" si="100"/>
        <v>628.54999999999995</v>
      </c>
      <c r="T780" s="15">
        <f t="shared" si="101"/>
        <v>628.54999999999995</v>
      </c>
      <c r="U780" s="13" t="str">
        <f t="shared" si="102"/>
        <v>Wed</v>
      </c>
      <c r="V780" s="13" t="str">
        <f t="shared" si="103"/>
        <v>Wed</v>
      </c>
    </row>
    <row r="781" spans="1:22" x14ac:dyDescent="0.25">
      <c r="A781" t="s">
        <v>841</v>
      </c>
      <c r="B781" t="s">
        <v>51</v>
      </c>
      <c r="C781" t="s">
        <v>22</v>
      </c>
      <c r="D781" t="s">
        <v>26</v>
      </c>
      <c r="F781" s="10">
        <v>44349</v>
      </c>
      <c r="G781" s="10">
        <v>44375</v>
      </c>
      <c r="H781" s="5">
        <v>1</v>
      </c>
      <c r="I781" s="11"/>
      <c r="J781" s="11"/>
      <c r="K781" s="12">
        <v>0.25</v>
      </c>
      <c r="L781" s="12">
        <v>52.350099999999998</v>
      </c>
      <c r="M781" t="s">
        <v>32</v>
      </c>
      <c r="N781" s="14">
        <f t="shared" si="96"/>
        <v>26</v>
      </c>
      <c r="O781" s="13" cm="1">
        <f t="array" ref="O781">INDEX(TechRate,MATCH(H781,TechNum,0))</f>
        <v>80</v>
      </c>
      <c r="P781" s="15">
        <f t="shared" si="97"/>
        <v>20</v>
      </c>
      <c r="Q781" s="15">
        <f t="shared" si="98"/>
        <v>20</v>
      </c>
      <c r="R781" s="15">
        <f t="shared" si="99"/>
        <v>52.350099999999998</v>
      </c>
      <c r="S781" s="15">
        <f t="shared" si="100"/>
        <v>72.350099999999998</v>
      </c>
      <c r="T781" s="15">
        <f t="shared" si="101"/>
        <v>72.350099999999998</v>
      </c>
      <c r="U781" s="13" t="str">
        <f t="shared" si="102"/>
        <v>Wed</v>
      </c>
      <c r="V781" s="13" t="str">
        <f t="shared" si="103"/>
        <v>Mon</v>
      </c>
    </row>
    <row r="782" spans="1:22" x14ac:dyDescent="0.25">
      <c r="A782" t="s">
        <v>842</v>
      </c>
      <c r="B782" t="s">
        <v>52</v>
      </c>
      <c r="C782" t="s">
        <v>58</v>
      </c>
      <c r="D782" t="s">
        <v>27</v>
      </c>
      <c r="F782" s="10">
        <v>44349</v>
      </c>
      <c r="G782" s="10">
        <v>44384</v>
      </c>
      <c r="H782" s="5">
        <v>1</v>
      </c>
      <c r="I782" s="11"/>
      <c r="J782" s="11"/>
      <c r="K782" s="12">
        <v>0.5</v>
      </c>
      <c r="L782" s="12">
        <v>240.5908</v>
      </c>
      <c r="M782" t="s">
        <v>34</v>
      </c>
      <c r="N782" s="14">
        <f t="shared" si="96"/>
        <v>35</v>
      </c>
      <c r="O782" s="13" cm="1">
        <f t="array" ref="O782">INDEX(TechRate,MATCH(H782,TechNum,0))</f>
        <v>80</v>
      </c>
      <c r="P782" s="15">
        <f t="shared" si="97"/>
        <v>40</v>
      </c>
      <c r="Q782" s="15">
        <f t="shared" si="98"/>
        <v>40</v>
      </c>
      <c r="R782" s="15">
        <f t="shared" si="99"/>
        <v>240.5908</v>
      </c>
      <c r="S782" s="15">
        <f t="shared" si="100"/>
        <v>280.5908</v>
      </c>
      <c r="T782" s="15">
        <f t="shared" si="101"/>
        <v>280.5908</v>
      </c>
      <c r="U782" s="13" t="str">
        <f t="shared" si="102"/>
        <v>Wed</v>
      </c>
      <c r="V782" s="13" t="str">
        <f t="shared" si="103"/>
        <v>Wed</v>
      </c>
    </row>
    <row r="783" spans="1:22" x14ac:dyDescent="0.25">
      <c r="A783" t="s">
        <v>843</v>
      </c>
      <c r="B783" t="s">
        <v>53</v>
      </c>
      <c r="C783" t="s">
        <v>23</v>
      </c>
      <c r="D783" t="s">
        <v>26</v>
      </c>
      <c r="F783" s="10">
        <v>44349</v>
      </c>
      <c r="G783" s="10">
        <v>44391</v>
      </c>
      <c r="H783" s="5">
        <v>1</v>
      </c>
      <c r="I783" s="11"/>
      <c r="J783" s="11"/>
      <c r="K783" s="12">
        <v>0.25</v>
      </c>
      <c r="L783" s="12">
        <v>76.864900000000006</v>
      </c>
      <c r="M783" t="s">
        <v>33</v>
      </c>
      <c r="N783" s="14">
        <f t="shared" ref="N783:N846" si="104">IF(G783="","",G783-F783)</f>
        <v>42</v>
      </c>
      <c r="O783" s="13" cm="1">
        <f t="array" ref="O783">INDEX(TechRate,MATCH(H783,TechNum,0))</f>
        <v>80</v>
      </c>
      <c r="P783" s="15">
        <f t="shared" ref="P783:P846" si="105">O783*K783</f>
        <v>20</v>
      </c>
      <c r="Q783" s="15">
        <f t="shared" ref="Q783:Q846" si="106">IF(I783="Yes",0,P783)</f>
        <v>20</v>
      </c>
      <c r="R783" s="15">
        <f t="shared" ref="R783:R846" si="107">IF(J783="Yes",0,L783)</f>
        <v>76.864900000000006</v>
      </c>
      <c r="S783" s="15">
        <f t="shared" ref="S783:S846" si="108">SUM(L783,P783)</f>
        <v>96.864900000000006</v>
      </c>
      <c r="T783" s="15">
        <f t="shared" ref="T783:T846" si="109">SUM(Q783,R783)</f>
        <v>96.864900000000006</v>
      </c>
      <c r="U783" s="13" t="str">
        <f t="shared" ref="U783:U846" si="110">TEXT(F783,"ddd")</f>
        <v>Wed</v>
      </c>
      <c r="V783" s="13" t="str">
        <f t="shared" ref="V783:V846" si="111">TEXT(G783,"ddd")</f>
        <v>Wed</v>
      </c>
    </row>
    <row r="784" spans="1:22" x14ac:dyDescent="0.25">
      <c r="A784" t="s">
        <v>844</v>
      </c>
      <c r="B784" t="s">
        <v>49</v>
      </c>
      <c r="C784" t="s">
        <v>23</v>
      </c>
      <c r="D784" t="s">
        <v>28</v>
      </c>
      <c r="F784" s="10">
        <v>44349</v>
      </c>
      <c r="G784" s="10">
        <v>44401</v>
      </c>
      <c r="H784" s="5">
        <v>2</v>
      </c>
      <c r="I784" s="11"/>
      <c r="J784" s="11"/>
      <c r="K784" s="12">
        <v>0.5</v>
      </c>
      <c r="L784" s="12">
        <v>519.01250000000005</v>
      </c>
      <c r="M784" t="s">
        <v>33</v>
      </c>
      <c r="N784" s="14">
        <f t="shared" si="104"/>
        <v>52</v>
      </c>
      <c r="O784" s="13" cm="1">
        <f t="array" ref="O784">INDEX(TechRate,MATCH(H784,TechNum,0))</f>
        <v>140</v>
      </c>
      <c r="P784" s="15">
        <f t="shared" si="105"/>
        <v>70</v>
      </c>
      <c r="Q784" s="15">
        <f t="shared" si="106"/>
        <v>70</v>
      </c>
      <c r="R784" s="15">
        <f t="shared" si="107"/>
        <v>519.01250000000005</v>
      </c>
      <c r="S784" s="15">
        <f t="shared" si="108"/>
        <v>589.01250000000005</v>
      </c>
      <c r="T784" s="15">
        <f t="shared" si="109"/>
        <v>589.01250000000005</v>
      </c>
      <c r="U784" s="13" t="str">
        <f t="shared" si="110"/>
        <v>Wed</v>
      </c>
      <c r="V784" s="13" t="str">
        <f t="shared" si="111"/>
        <v>Sat</v>
      </c>
    </row>
    <row r="785" spans="1:22" x14ac:dyDescent="0.25">
      <c r="A785" t="s">
        <v>845</v>
      </c>
      <c r="B785" t="s">
        <v>52</v>
      </c>
      <c r="C785" t="s">
        <v>58</v>
      </c>
      <c r="D785" t="s">
        <v>27</v>
      </c>
      <c r="F785" s="10">
        <v>44350</v>
      </c>
      <c r="G785" s="10">
        <v>44357</v>
      </c>
      <c r="H785" s="5">
        <v>1</v>
      </c>
      <c r="I785" s="11"/>
      <c r="J785" s="11"/>
      <c r="K785" s="12">
        <v>0.25</v>
      </c>
      <c r="L785" s="12">
        <v>7.02</v>
      </c>
      <c r="M785" t="s">
        <v>34</v>
      </c>
      <c r="N785" s="14">
        <f t="shared" si="104"/>
        <v>7</v>
      </c>
      <c r="O785" s="13" cm="1">
        <f t="array" ref="O785">INDEX(TechRate,MATCH(H785,TechNum,0))</f>
        <v>80</v>
      </c>
      <c r="P785" s="15">
        <f t="shared" si="105"/>
        <v>20</v>
      </c>
      <c r="Q785" s="15">
        <f t="shared" si="106"/>
        <v>20</v>
      </c>
      <c r="R785" s="15">
        <f t="shared" si="107"/>
        <v>7.02</v>
      </c>
      <c r="S785" s="15">
        <f t="shared" si="108"/>
        <v>27.02</v>
      </c>
      <c r="T785" s="15">
        <f t="shared" si="109"/>
        <v>27.02</v>
      </c>
      <c r="U785" s="13" t="str">
        <f t="shared" si="110"/>
        <v>Thu</v>
      </c>
      <c r="V785" s="13" t="str">
        <f t="shared" si="111"/>
        <v>Thu</v>
      </c>
    </row>
    <row r="786" spans="1:22" x14ac:dyDescent="0.25">
      <c r="A786" t="s">
        <v>846</v>
      </c>
      <c r="B786" t="s">
        <v>51</v>
      </c>
      <c r="C786" t="s">
        <v>22</v>
      </c>
      <c r="D786" t="s">
        <v>26</v>
      </c>
      <c r="F786" s="10">
        <v>44350</v>
      </c>
      <c r="G786" s="10">
        <v>44364</v>
      </c>
      <c r="H786" s="5">
        <v>1</v>
      </c>
      <c r="I786" s="11"/>
      <c r="J786" s="11"/>
      <c r="K786" s="12">
        <v>0.25</v>
      </c>
      <c r="L786" s="12">
        <v>42.66</v>
      </c>
      <c r="M786" t="s">
        <v>32</v>
      </c>
      <c r="N786" s="14">
        <f t="shared" si="104"/>
        <v>14</v>
      </c>
      <c r="O786" s="13" cm="1">
        <f t="array" ref="O786">INDEX(TechRate,MATCH(H786,TechNum,0))</f>
        <v>80</v>
      </c>
      <c r="P786" s="15">
        <f t="shared" si="105"/>
        <v>20</v>
      </c>
      <c r="Q786" s="15">
        <f t="shared" si="106"/>
        <v>20</v>
      </c>
      <c r="R786" s="15">
        <f t="shared" si="107"/>
        <v>42.66</v>
      </c>
      <c r="S786" s="15">
        <f t="shared" si="108"/>
        <v>62.66</v>
      </c>
      <c r="T786" s="15">
        <f t="shared" si="109"/>
        <v>62.66</v>
      </c>
      <c r="U786" s="13" t="str">
        <f t="shared" si="110"/>
        <v>Thu</v>
      </c>
      <c r="V786" s="13" t="str">
        <f t="shared" si="111"/>
        <v>Thu</v>
      </c>
    </row>
    <row r="787" spans="1:22" x14ac:dyDescent="0.25">
      <c r="A787" t="s">
        <v>847</v>
      </c>
      <c r="B787" t="s">
        <v>54</v>
      </c>
      <c r="C787" t="s">
        <v>59</v>
      </c>
      <c r="D787" t="s">
        <v>27</v>
      </c>
      <c r="F787" s="10">
        <v>44350</v>
      </c>
      <c r="G787" s="10">
        <v>44371</v>
      </c>
      <c r="H787" s="5">
        <v>1</v>
      </c>
      <c r="I787" s="11"/>
      <c r="J787" s="11"/>
      <c r="K787" s="12">
        <v>0.25</v>
      </c>
      <c r="L787" s="12">
        <v>179.5359</v>
      </c>
      <c r="M787" t="s">
        <v>33</v>
      </c>
      <c r="N787" s="14">
        <f t="shared" si="104"/>
        <v>21</v>
      </c>
      <c r="O787" s="13" cm="1">
        <f t="array" ref="O787">INDEX(TechRate,MATCH(H787,TechNum,0))</f>
        <v>80</v>
      </c>
      <c r="P787" s="15">
        <f t="shared" si="105"/>
        <v>20</v>
      </c>
      <c r="Q787" s="15">
        <f t="shared" si="106"/>
        <v>20</v>
      </c>
      <c r="R787" s="15">
        <f t="shared" si="107"/>
        <v>179.5359</v>
      </c>
      <c r="S787" s="15">
        <f t="shared" si="108"/>
        <v>199.5359</v>
      </c>
      <c r="T787" s="15">
        <f t="shared" si="109"/>
        <v>199.5359</v>
      </c>
      <c r="U787" s="13" t="str">
        <f t="shared" si="110"/>
        <v>Thu</v>
      </c>
      <c r="V787" s="13" t="str">
        <f t="shared" si="111"/>
        <v>Thu</v>
      </c>
    </row>
    <row r="788" spans="1:22" x14ac:dyDescent="0.25">
      <c r="A788" t="s">
        <v>848</v>
      </c>
      <c r="B788" t="s">
        <v>54</v>
      </c>
      <c r="C788" t="s">
        <v>59</v>
      </c>
      <c r="D788" t="s">
        <v>27</v>
      </c>
      <c r="F788" s="10">
        <v>44350</v>
      </c>
      <c r="G788" s="10">
        <v>44375</v>
      </c>
      <c r="H788" s="5">
        <v>1</v>
      </c>
      <c r="I788" s="11"/>
      <c r="J788" s="11"/>
      <c r="K788" s="12">
        <v>0.25</v>
      </c>
      <c r="L788" s="12">
        <v>7.8</v>
      </c>
      <c r="M788" t="s">
        <v>33</v>
      </c>
      <c r="N788" s="14">
        <f t="shared" si="104"/>
        <v>25</v>
      </c>
      <c r="O788" s="13" cm="1">
        <f t="array" ref="O788">INDEX(TechRate,MATCH(H788,TechNum,0))</f>
        <v>80</v>
      </c>
      <c r="P788" s="15">
        <f t="shared" si="105"/>
        <v>20</v>
      </c>
      <c r="Q788" s="15">
        <f t="shared" si="106"/>
        <v>20</v>
      </c>
      <c r="R788" s="15">
        <f t="shared" si="107"/>
        <v>7.8</v>
      </c>
      <c r="S788" s="15">
        <f t="shared" si="108"/>
        <v>27.8</v>
      </c>
      <c r="T788" s="15">
        <f t="shared" si="109"/>
        <v>27.8</v>
      </c>
      <c r="U788" s="13" t="str">
        <f t="shared" si="110"/>
        <v>Thu</v>
      </c>
      <c r="V788" s="13" t="str">
        <f t="shared" si="111"/>
        <v>Mon</v>
      </c>
    </row>
    <row r="789" spans="1:22" x14ac:dyDescent="0.25">
      <c r="A789" t="s">
        <v>849</v>
      </c>
      <c r="B789" t="s">
        <v>51</v>
      </c>
      <c r="C789" t="s">
        <v>22</v>
      </c>
      <c r="D789" t="s">
        <v>26</v>
      </c>
      <c r="F789" s="10">
        <v>44350</v>
      </c>
      <c r="G789" s="10">
        <v>44384</v>
      </c>
      <c r="H789" s="5">
        <v>1</v>
      </c>
      <c r="I789" s="11"/>
      <c r="J789" s="11"/>
      <c r="K789" s="12">
        <v>0.25</v>
      </c>
      <c r="L789" s="12">
        <v>107.52</v>
      </c>
      <c r="M789" t="s">
        <v>33</v>
      </c>
      <c r="N789" s="14">
        <f t="shared" si="104"/>
        <v>34</v>
      </c>
      <c r="O789" s="13" cm="1">
        <f t="array" ref="O789">INDEX(TechRate,MATCH(H789,TechNum,0))</f>
        <v>80</v>
      </c>
      <c r="P789" s="15">
        <f t="shared" si="105"/>
        <v>20</v>
      </c>
      <c r="Q789" s="15">
        <f t="shared" si="106"/>
        <v>20</v>
      </c>
      <c r="R789" s="15">
        <f t="shared" si="107"/>
        <v>107.52</v>
      </c>
      <c r="S789" s="15">
        <f t="shared" si="108"/>
        <v>127.52</v>
      </c>
      <c r="T789" s="15">
        <f t="shared" si="109"/>
        <v>127.52</v>
      </c>
      <c r="U789" s="13" t="str">
        <f t="shared" si="110"/>
        <v>Thu</v>
      </c>
      <c r="V789" s="13" t="str">
        <f t="shared" si="111"/>
        <v>Wed</v>
      </c>
    </row>
    <row r="790" spans="1:22" x14ac:dyDescent="0.25">
      <c r="A790" t="s">
        <v>850</v>
      </c>
      <c r="B790" t="s">
        <v>50</v>
      </c>
      <c r="C790" t="s">
        <v>23</v>
      </c>
      <c r="D790" t="s">
        <v>28</v>
      </c>
      <c r="F790" s="10">
        <v>44350</v>
      </c>
      <c r="G790" s="10">
        <v>44398</v>
      </c>
      <c r="H790" s="5">
        <v>2</v>
      </c>
      <c r="I790" s="11"/>
      <c r="J790" s="11"/>
      <c r="K790" s="12">
        <v>0.5</v>
      </c>
      <c r="L790" s="12">
        <v>150</v>
      </c>
      <c r="M790" t="s">
        <v>32</v>
      </c>
      <c r="N790" s="14">
        <f t="shared" si="104"/>
        <v>48</v>
      </c>
      <c r="O790" s="13" cm="1">
        <f t="array" ref="O790">INDEX(TechRate,MATCH(H790,TechNum,0))</f>
        <v>140</v>
      </c>
      <c r="P790" s="15">
        <f t="shared" si="105"/>
        <v>70</v>
      </c>
      <c r="Q790" s="15">
        <f t="shared" si="106"/>
        <v>70</v>
      </c>
      <c r="R790" s="15">
        <f t="shared" si="107"/>
        <v>150</v>
      </c>
      <c r="S790" s="15">
        <f t="shared" si="108"/>
        <v>220</v>
      </c>
      <c r="T790" s="15">
        <f t="shared" si="109"/>
        <v>220</v>
      </c>
      <c r="U790" s="13" t="str">
        <f t="shared" si="110"/>
        <v>Thu</v>
      </c>
      <c r="V790" s="13" t="str">
        <f t="shared" si="111"/>
        <v>Wed</v>
      </c>
    </row>
    <row r="791" spans="1:22" x14ac:dyDescent="0.25">
      <c r="A791" t="s">
        <v>851</v>
      </c>
      <c r="B791" t="s">
        <v>51</v>
      </c>
      <c r="C791" t="s">
        <v>22</v>
      </c>
      <c r="D791" t="s">
        <v>28</v>
      </c>
      <c r="F791" s="10">
        <v>44350</v>
      </c>
      <c r="G791" s="10"/>
      <c r="H791" s="5">
        <v>2</v>
      </c>
      <c r="I791" s="11"/>
      <c r="J791" s="11"/>
      <c r="K791" s="12"/>
      <c r="L791" s="12">
        <v>42.66</v>
      </c>
      <c r="M791" t="s">
        <v>32</v>
      </c>
      <c r="N791" s="14" t="str">
        <f t="shared" si="104"/>
        <v/>
      </c>
      <c r="O791" s="13" cm="1">
        <f t="array" ref="O791">INDEX(TechRate,MATCH(H791,TechNum,0))</f>
        <v>140</v>
      </c>
      <c r="P791" s="15">
        <f t="shared" si="105"/>
        <v>0</v>
      </c>
      <c r="Q791" s="15">
        <f t="shared" si="106"/>
        <v>0</v>
      </c>
      <c r="R791" s="15">
        <f t="shared" si="107"/>
        <v>42.66</v>
      </c>
      <c r="S791" s="15">
        <f t="shared" si="108"/>
        <v>42.66</v>
      </c>
      <c r="T791" s="15">
        <f t="shared" si="109"/>
        <v>42.66</v>
      </c>
      <c r="U791" s="13" t="str">
        <f t="shared" si="110"/>
        <v>Thu</v>
      </c>
      <c r="V791" s="13" t="str">
        <f t="shared" si="111"/>
        <v>Sat</v>
      </c>
    </row>
    <row r="792" spans="1:22" x14ac:dyDescent="0.25">
      <c r="A792" t="s">
        <v>852</v>
      </c>
      <c r="B792" t="s">
        <v>49</v>
      </c>
      <c r="C792" t="s">
        <v>59</v>
      </c>
      <c r="D792" t="s">
        <v>27</v>
      </c>
      <c r="F792" s="10">
        <v>44350</v>
      </c>
      <c r="G792" s="10"/>
      <c r="H792" s="5">
        <v>2</v>
      </c>
      <c r="I792" s="11"/>
      <c r="J792" s="11"/>
      <c r="K792" s="12"/>
      <c r="L792" s="12">
        <v>20.010000000000002</v>
      </c>
      <c r="M792" t="s">
        <v>33</v>
      </c>
      <c r="N792" s="14" t="str">
        <f t="shared" si="104"/>
        <v/>
      </c>
      <c r="O792" s="13" cm="1">
        <f t="array" ref="O792">INDEX(TechRate,MATCH(H792,TechNum,0))</f>
        <v>140</v>
      </c>
      <c r="P792" s="15">
        <f t="shared" si="105"/>
        <v>0</v>
      </c>
      <c r="Q792" s="15">
        <f t="shared" si="106"/>
        <v>0</v>
      </c>
      <c r="R792" s="15">
        <f t="shared" si="107"/>
        <v>20.010000000000002</v>
      </c>
      <c r="S792" s="15">
        <f t="shared" si="108"/>
        <v>20.010000000000002</v>
      </c>
      <c r="T792" s="15">
        <f t="shared" si="109"/>
        <v>20.010000000000002</v>
      </c>
      <c r="U792" s="13" t="str">
        <f t="shared" si="110"/>
        <v>Thu</v>
      </c>
      <c r="V792" s="13" t="str">
        <f t="shared" si="111"/>
        <v>Sat</v>
      </c>
    </row>
    <row r="793" spans="1:22" x14ac:dyDescent="0.25">
      <c r="A793" t="s">
        <v>853</v>
      </c>
      <c r="B793" t="s">
        <v>53</v>
      </c>
      <c r="C793" t="s">
        <v>23</v>
      </c>
      <c r="D793" t="s">
        <v>26</v>
      </c>
      <c r="F793" s="10">
        <v>44351</v>
      </c>
      <c r="G793" s="10">
        <v>44396</v>
      </c>
      <c r="H793" s="5">
        <v>1</v>
      </c>
      <c r="I793" s="11"/>
      <c r="J793" s="11"/>
      <c r="K793" s="12">
        <v>0.25</v>
      </c>
      <c r="L793" s="12">
        <v>180</v>
      </c>
      <c r="M793" t="s">
        <v>33</v>
      </c>
      <c r="N793" s="14">
        <f t="shared" si="104"/>
        <v>45</v>
      </c>
      <c r="O793" s="13" cm="1">
        <f t="array" ref="O793">INDEX(TechRate,MATCH(H793,TechNum,0))</f>
        <v>80</v>
      </c>
      <c r="P793" s="15">
        <f t="shared" si="105"/>
        <v>20</v>
      </c>
      <c r="Q793" s="15">
        <f t="shared" si="106"/>
        <v>20</v>
      </c>
      <c r="R793" s="15">
        <f t="shared" si="107"/>
        <v>180</v>
      </c>
      <c r="S793" s="15">
        <f t="shared" si="108"/>
        <v>200</v>
      </c>
      <c r="T793" s="15">
        <f t="shared" si="109"/>
        <v>200</v>
      </c>
      <c r="U793" s="13" t="str">
        <f t="shared" si="110"/>
        <v>Fri</v>
      </c>
      <c r="V793" s="13" t="str">
        <f t="shared" si="111"/>
        <v>Mon</v>
      </c>
    </row>
    <row r="794" spans="1:22" x14ac:dyDescent="0.25">
      <c r="A794" t="s">
        <v>854</v>
      </c>
      <c r="B794" t="s">
        <v>54</v>
      </c>
      <c r="C794" t="s">
        <v>24</v>
      </c>
      <c r="D794" t="s">
        <v>26</v>
      </c>
      <c r="F794" s="10">
        <v>44352</v>
      </c>
      <c r="G794" s="10">
        <v>44370</v>
      </c>
      <c r="H794" s="5">
        <v>1</v>
      </c>
      <c r="I794" s="11"/>
      <c r="J794" s="11"/>
      <c r="K794" s="12">
        <v>0.25</v>
      </c>
      <c r="L794" s="12">
        <v>30</v>
      </c>
      <c r="M794" t="s">
        <v>33</v>
      </c>
      <c r="N794" s="14">
        <f t="shared" si="104"/>
        <v>18</v>
      </c>
      <c r="O794" s="13" cm="1">
        <f t="array" ref="O794">INDEX(TechRate,MATCH(H794,TechNum,0))</f>
        <v>80</v>
      </c>
      <c r="P794" s="15">
        <f t="shared" si="105"/>
        <v>20</v>
      </c>
      <c r="Q794" s="15">
        <f t="shared" si="106"/>
        <v>20</v>
      </c>
      <c r="R794" s="15">
        <f t="shared" si="107"/>
        <v>30</v>
      </c>
      <c r="S794" s="15">
        <f t="shared" si="108"/>
        <v>50</v>
      </c>
      <c r="T794" s="15">
        <f t="shared" si="109"/>
        <v>50</v>
      </c>
      <c r="U794" s="13" t="str">
        <f t="shared" si="110"/>
        <v>Sat</v>
      </c>
      <c r="V794" s="13" t="str">
        <f t="shared" si="111"/>
        <v>Wed</v>
      </c>
    </row>
    <row r="795" spans="1:22" x14ac:dyDescent="0.25">
      <c r="A795" t="s">
        <v>855</v>
      </c>
      <c r="B795" t="s">
        <v>51</v>
      </c>
      <c r="C795" t="s">
        <v>22</v>
      </c>
      <c r="D795" t="s">
        <v>26</v>
      </c>
      <c r="F795" s="10">
        <v>44354</v>
      </c>
      <c r="G795" s="10">
        <v>44357</v>
      </c>
      <c r="H795" s="5">
        <v>1</v>
      </c>
      <c r="I795" s="11"/>
      <c r="J795" s="11"/>
      <c r="K795" s="12">
        <v>0.25</v>
      </c>
      <c r="L795" s="12">
        <v>0.45600000000000002</v>
      </c>
      <c r="M795" t="s">
        <v>33</v>
      </c>
      <c r="N795" s="14">
        <f t="shared" si="104"/>
        <v>3</v>
      </c>
      <c r="O795" s="13" cm="1">
        <f t="array" ref="O795">INDEX(TechRate,MATCH(H795,TechNum,0))</f>
        <v>80</v>
      </c>
      <c r="P795" s="15">
        <f t="shared" si="105"/>
        <v>20</v>
      </c>
      <c r="Q795" s="15">
        <f t="shared" si="106"/>
        <v>20</v>
      </c>
      <c r="R795" s="15">
        <f t="shared" si="107"/>
        <v>0.45600000000000002</v>
      </c>
      <c r="S795" s="15">
        <f t="shared" si="108"/>
        <v>20.456</v>
      </c>
      <c r="T795" s="15">
        <f t="shared" si="109"/>
        <v>20.456</v>
      </c>
      <c r="U795" s="13" t="str">
        <f t="shared" si="110"/>
        <v>Mon</v>
      </c>
      <c r="V795" s="13" t="str">
        <f t="shared" si="111"/>
        <v>Thu</v>
      </c>
    </row>
    <row r="796" spans="1:22" x14ac:dyDescent="0.25">
      <c r="A796" t="s">
        <v>856</v>
      </c>
      <c r="B796" t="s">
        <v>49</v>
      </c>
      <c r="C796" t="s">
        <v>59</v>
      </c>
      <c r="D796" t="s">
        <v>27</v>
      </c>
      <c r="F796" s="10">
        <v>44354</v>
      </c>
      <c r="G796" s="10">
        <v>44361</v>
      </c>
      <c r="H796" s="5">
        <v>2</v>
      </c>
      <c r="I796" s="11"/>
      <c r="J796" s="11" t="s">
        <v>18</v>
      </c>
      <c r="K796" s="12">
        <v>1.5</v>
      </c>
      <c r="L796" s="12">
        <v>105.9778</v>
      </c>
      <c r="M796" t="s">
        <v>33</v>
      </c>
      <c r="N796" s="14">
        <f t="shared" si="104"/>
        <v>7</v>
      </c>
      <c r="O796" s="13" cm="1">
        <f t="array" ref="O796">INDEX(TechRate,MATCH(H796,TechNum,0))</f>
        <v>140</v>
      </c>
      <c r="P796" s="15">
        <f t="shared" si="105"/>
        <v>210</v>
      </c>
      <c r="Q796" s="15">
        <f t="shared" si="106"/>
        <v>210</v>
      </c>
      <c r="R796" s="15">
        <f t="shared" si="107"/>
        <v>0</v>
      </c>
      <c r="S796" s="15">
        <f t="shared" si="108"/>
        <v>315.9778</v>
      </c>
      <c r="T796" s="15">
        <f t="shared" si="109"/>
        <v>210</v>
      </c>
      <c r="U796" s="13" t="str">
        <f t="shared" si="110"/>
        <v>Mon</v>
      </c>
      <c r="V796" s="13" t="str">
        <f t="shared" si="111"/>
        <v>Mon</v>
      </c>
    </row>
    <row r="797" spans="1:22" x14ac:dyDescent="0.25">
      <c r="A797" t="s">
        <v>857</v>
      </c>
      <c r="B797" t="s">
        <v>51</v>
      </c>
      <c r="C797" t="s">
        <v>22</v>
      </c>
      <c r="D797" t="s">
        <v>27</v>
      </c>
      <c r="F797" s="10">
        <v>44354</v>
      </c>
      <c r="G797" s="10">
        <v>44362</v>
      </c>
      <c r="H797" s="5">
        <v>2</v>
      </c>
      <c r="I797" s="11"/>
      <c r="J797" s="11"/>
      <c r="K797" s="12">
        <v>0.25</v>
      </c>
      <c r="L797" s="12">
        <v>19.196999999999999</v>
      </c>
      <c r="M797" t="s">
        <v>32</v>
      </c>
      <c r="N797" s="14">
        <f t="shared" si="104"/>
        <v>8</v>
      </c>
      <c r="O797" s="13" cm="1">
        <f t="array" ref="O797">INDEX(TechRate,MATCH(H797,TechNum,0))</f>
        <v>140</v>
      </c>
      <c r="P797" s="15">
        <f t="shared" si="105"/>
        <v>35</v>
      </c>
      <c r="Q797" s="15">
        <f t="shared" si="106"/>
        <v>35</v>
      </c>
      <c r="R797" s="15">
        <f t="shared" si="107"/>
        <v>19.196999999999999</v>
      </c>
      <c r="S797" s="15">
        <f t="shared" si="108"/>
        <v>54.197000000000003</v>
      </c>
      <c r="T797" s="15">
        <f t="shared" si="109"/>
        <v>54.197000000000003</v>
      </c>
      <c r="U797" s="13" t="str">
        <f t="shared" si="110"/>
        <v>Mon</v>
      </c>
      <c r="V797" s="13" t="str">
        <f t="shared" si="111"/>
        <v>Tue</v>
      </c>
    </row>
    <row r="798" spans="1:22" x14ac:dyDescent="0.25">
      <c r="A798" t="s">
        <v>858</v>
      </c>
      <c r="B798" t="s">
        <v>53</v>
      </c>
      <c r="C798" t="s">
        <v>23</v>
      </c>
      <c r="D798" t="s">
        <v>26</v>
      </c>
      <c r="F798" s="10">
        <v>44354</v>
      </c>
      <c r="G798" s="10">
        <v>44368</v>
      </c>
      <c r="H798" s="5">
        <v>1</v>
      </c>
      <c r="I798" s="11"/>
      <c r="J798" s="11"/>
      <c r="K798" s="12">
        <v>0.25</v>
      </c>
      <c r="L798" s="12">
        <v>180</v>
      </c>
      <c r="M798" t="s">
        <v>33</v>
      </c>
      <c r="N798" s="14">
        <f t="shared" si="104"/>
        <v>14</v>
      </c>
      <c r="O798" s="13" cm="1">
        <f t="array" ref="O798">INDEX(TechRate,MATCH(H798,TechNum,0))</f>
        <v>80</v>
      </c>
      <c r="P798" s="15">
        <f t="shared" si="105"/>
        <v>20</v>
      </c>
      <c r="Q798" s="15">
        <f t="shared" si="106"/>
        <v>20</v>
      </c>
      <c r="R798" s="15">
        <f t="shared" si="107"/>
        <v>180</v>
      </c>
      <c r="S798" s="15">
        <f t="shared" si="108"/>
        <v>200</v>
      </c>
      <c r="T798" s="15">
        <f t="shared" si="109"/>
        <v>200</v>
      </c>
      <c r="U798" s="13" t="str">
        <f t="shared" si="110"/>
        <v>Mon</v>
      </c>
      <c r="V798" s="13" t="str">
        <f t="shared" si="111"/>
        <v>Mon</v>
      </c>
    </row>
    <row r="799" spans="1:22" x14ac:dyDescent="0.25">
      <c r="A799" t="s">
        <v>859</v>
      </c>
      <c r="B799" t="s">
        <v>54</v>
      </c>
      <c r="C799" t="s">
        <v>24</v>
      </c>
      <c r="D799" t="s">
        <v>28</v>
      </c>
      <c r="F799" s="10">
        <v>44354</v>
      </c>
      <c r="G799" s="10">
        <v>44391</v>
      </c>
      <c r="H799" s="5">
        <v>1</v>
      </c>
      <c r="I799" s="11"/>
      <c r="J799" s="11" t="s">
        <v>18</v>
      </c>
      <c r="K799" s="12">
        <v>0.5</v>
      </c>
      <c r="L799" s="12">
        <v>240.6737</v>
      </c>
      <c r="M799" t="s">
        <v>33</v>
      </c>
      <c r="N799" s="14">
        <f t="shared" si="104"/>
        <v>37</v>
      </c>
      <c r="O799" s="13" cm="1">
        <f t="array" ref="O799">INDEX(TechRate,MATCH(H799,TechNum,0))</f>
        <v>80</v>
      </c>
      <c r="P799" s="15">
        <f t="shared" si="105"/>
        <v>40</v>
      </c>
      <c r="Q799" s="15">
        <f t="shared" si="106"/>
        <v>40</v>
      </c>
      <c r="R799" s="15">
        <f t="shared" si="107"/>
        <v>0</v>
      </c>
      <c r="S799" s="15">
        <f t="shared" si="108"/>
        <v>280.6737</v>
      </c>
      <c r="T799" s="15">
        <f t="shared" si="109"/>
        <v>40</v>
      </c>
      <c r="U799" s="13" t="str">
        <f t="shared" si="110"/>
        <v>Mon</v>
      </c>
      <c r="V799" s="13" t="str">
        <f t="shared" si="111"/>
        <v>Wed</v>
      </c>
    </row>
    <row r="800" spans="1:22" x14ac:dyDescent="0.25">
      <c r="A800" t="s">
        <v>860</v>
      </c>
      <c r="B800" t="s">
        <v>49</v>
      </c>
      <c r="C800" t="s">
        <v>24</v>
      </c>
      <c r="D800" t="s">
        <v>28</v>
      </c>
      <c r="F800" s="10">
        <v>44354</v>
      </c>
      <c r="G800" s="10">
        <v>44398</v>
      </c>
      <c r="H800" s="5">
        <v>1</v>
      </c>
      <c r="I800" s="11"/>
      <c r="J800" s="11"/>
      <c r="K800" s="12">
        <v>2</v>
      </c>
      <c r="L800" s="12">
        <v>425.89949999999999</v>
      </c>
      <c r="M800" t="s">
        <v>33</v>
      </c>
      <c r="N800" s="14">
        <f t="shared" si="104"/>
        <v>44</v>
      </c>
      <c r="O800" s="13" cm="1">
        <f t="array" ref="O800">INDEX(TechRate,MATCH(H800,TechNum,0))</f>
        <v>80</v>
      </c>
      <c r="P800" s="15">
        <f t="shared" si="105"/>
        <v>160</v>
      </c>
      <c r="Q800" s="15">
        <f t="shared" si="106"/>
        <v>160</v>
      </c>
      <c r="R800" s="15">
        <f t="shared" si="107"/>
        <v>425.89949999999999</v>
      </c>
      <c r="S800" s="15">
        <f t="shared" si="108"/>
        <v>585.89949999999999</v>
      </c>
      <c r="T800" s="15">
        <f t="shared" si="109"/>
        <v>585.89949999999999</v>
      </c>
      <c r="U800" s="13" t="str">
        <f t="shared" si="110"/>
        <v>Mon</v>
      </c>
      <c r="V800" s="13" t="str">
        <f t="shared" si="111"/>
        <v>Wed</v>
      </c>
    </row>
    <row r="801" spans="1:22" x14ac:dyDescent="0.25">
      <c r="A801" t="s">
        <v>861</v>
      </c>
      <c r="B801" t="s">
        <v>50</v>
      </c>
      <c r="C801" t="s">
        <v>59</v>
      </c>
      <c r="D801" t="s">
        <v>16</v>
      </c>
      <c r="F801" s="10">
        <v>44354</v>
      </c>
      <c r="G801" s="10"/>
      <c r="H801" s="5">
        <v>2</v>
      </c>
      <c r="I801" s="11"/>
      <c r="J801" s="11"/>
      <c r="K801" s="12"/>
      <c r="L801" s="12">
        <v>346.24380000000002</v>
      </c>
      <c r="M801" t="s">
        <v>33</v>
      </c>
      <c r="N801" s="14" t="str">
        <f t="shared" si="104"/>
        <v/>
      </c>
      <c r="O801" s="13" cm="1">
        <f t="array" ref="O801">INDEX(TechRate,MATCH(H801,TechNum,0))</f>
        <v>140</v>
      </c>
      <c r="P801" s="15">
        <f t="shared" si="105"/>
        <v>0</v>
      </c>
      <c r="Q801" s="15">
        <f t="shared" si="106"/>
        <v>0</v>
      </c>
      <c r="R801" s="15">
        <f t="shared" si="107"/>
        <v>346.24380000000002</v>
      </c>
      <c r="S801" s="15">
        <f t="shared" si="108"/>
        <v>346.24380000000002</v>
      </c>
      <c r="T801" s="15">
        <f t="shared" si="109"/>
        <v>346.24380000000002</v>
      </c>
      <c r="U801" s="13" t="str">
        <f t="shared" si="110"/>
        <v>Mon</v>
      </c>
      <c r="V801" s="13" t="str">
        <f t="shared" si="111"/>
        <v>Sat</v>
      </c>
    </row>
    <row r="802" spans="1:22" x14ac:dyDescent="0.25">
      <c r="A802" t="s">
        <v>862</v>
      </c>
      <c r="B802" t="s">
        <v>51</v>
      </c>
      <c r="C802" t="s">
        <v>22</v>
      </c>
      <c r="D802" t="s">
        <v>26</v>
      </c>
      <c r="F802" s="10">
        <v>44355</v>
      </c>
      <c r="G802" s="10">
        <v>44361</v>
      </c>
      <c r="H802" s="5">
        <v>2</v>
      </c>
      <c r="I802" s="11"/>
      <c r="J802" s="11"/>
      <c r="K802" s="12">
        <v>0.25</v>
      </c>
      <c r="L802" s="12">
        <v>146.75530000000001</v>
      </c>
      <c r="M802" t="s">
        <v>33</v>
      </c>
      <c r="N802" s="14">
        <f t="shared" si="104"/>
        <v>6</v>
      </c>
      <c r="O802" s="13" cm="1">
        <f t="array" ref="O802">INDEX(TechRate,MATCH(H802,TechNum,0))</f>
        <v>140</v>
      </c>
      <c r="P802" s="15">
        <f t="shared" si="105"/>
        <v>35</v>
      </c>
      <c r="Q802" s="15">
        <f t="shared" si="106"/>
        <v>35</v>
      </c>
      <c r="R802" s="15">
        <f t="shared" si="107"/>
        <v>146.75530000000001</v>
      </c>
      <c r="S802" s="15">
        <f t="shared" si="108"/>
        <v>181.75530000000001</v>
      </c>
      <c r="T802" s="15">
        <f t="shared" si="109"/>
        <v>181.75530000000001</v>
      </c>
      <c r="U802" s="13" t="str">
        <f t="shared" si="110"/>
        <v>Tue</v>
      </c>
      <c r="V802" s="13" t="str">
        <f t="shared" si="111"/>
        <v>Mon</v>
      </c>
    </row>
    <row r="803" spans="1:22" x14ac:dyDescent="0.25">
      <c r="A803" t="s">
        <v>863</v>
      </c>
      <c r="B803" t="s">
        <v>49</v>
      </c>
      <c r="C803" t="s">
        <v>59</v>
      </c>
      <c r="D803" t="s">
        <v>28</v>
      </c>
      <c r="F803" s="10">
        <v>44355</v>
      </c>
      <c r="G803" s="10">
        <v>44363</v>
      </c>
      <c r="H803" s="5">
        <v>1</v>
      </c>
      <c r="I803" s="11"/>
      <c r="J803" s="11"/>
      <c r="K803" s="12">
        <v>0.5</v>
      </c>
      <c r="L803" s="12">
        <v>120</v>
      </c>
      <c r="M803" t="s">
        <v>33</v>
      </c>
      <c r="N803" s="14">
        <f t="shared" si="104"/>
        <v>8</v>
      </c>
      <c r="O803" s="13" cm="1">
        <f t="array" ref="O803">INDEX(TechRate,MATCH(H803,TechNum,0))</f>
        <v>80</v>
      </c>
      <c r="P803" s="15">
        <f t="shared" si="105"/>
        <v>40</v>
      </c>
      <c r="Q803" s="15">
        <f t="shared" si="106"/>
        <v>40</v>
      </c>
      <c r="R803" s="15">
        <f t="shared" si="107"/>
        <v>120</v>
      </c>
      <c r="S803" s="15">
        <f t="shared" si="108"/>
        <v>160</v>
      </c>
      <c r="T803" s="15">
        <f t="shared" si="109"/>
        <v>160</v>
      </c>
      <c r="U803" s="13" t="str">
        <f t="shared" si="110"/>
        <v>Tue</v>
      </c>
      <c r="V803" s="13" t="str">
        <f t="shared" si="111"/>
        <v>Wed</v>
      </c>
    </row>
    <row r="804" spans="1:22" x14ac:dyDescent="0.25">
      <c r="A804" t="s">
        <v>864</v>
      </c>
      <c r="B804" t="s">
        <v>50</v>
      </c>
      <c r="C804" t="s">
        <v>59</v>
      </c>
      <c r="D804" t="s">
        <v>27</v>
      </c>
      <c r="F804" s="10">
        <v>44355</v>
      </c>
      <c r="G804" s="10">
        <v>44364</v>
      </c>
      <c r="H804" s="5">
        <v>1</v>
      </c>
      <c r="I804" s="11"/>
      <c r="J804" s="11"/>
      <c r="K804" s="12">
        <v>0.5</v>
      </c>
      <c r="L804" s="12">
        <v>45.877499999999998</v>
      </c>
      <c r="M804" t="s">
        <v>34</v>
      </c>
      <c r="N804" s="14">
        <f t="shared" si="104"/>
        <v>9</v>
      </c>
      <c r="O804" s="13" cm="1">
        <f t="array" ref="O804">INDEX(TechRate,MATCH(H804,TechNum,0))</f>
        <v>80</v>
      </c>
      <c r="P804" s="15">
        <f t="shared" si="105"/>
        <v>40</v>
      </c>
      <c r="Q804" s="15">
        <f t="shared" si="106"/>
        <v>40</v>
      </c>
      <c r="R804" s="15">
        <f t="shared" si="107"/>
        <v>45.877499999999998</v>
      </c>
      <c r="S804" s="15">
        <f t="shared" si="108"/>
        <v>85.877499999999998</v>
      </c>
      <c r="T804" s="15">
        <f t="shared" si="109"/>
        <v>85.877499999999998</v>
      </c>
      <c r="U804" s="13" t="str">
        <f t="shared" si="110"/>
        <v>Tue</v>
      </c>
      <c r="V804" s="13" t="str">
        <f t="shared" si="111"/>
        <v>Thu</v>
      </c>
    </row>
    <row r="805" spans="1:22" x14ac:dyDescent="0.25">
      <c r="A805" t="s">
        <v>865</v>
      </c>
      <c r="B805" t="s">
        <v>52</v>
      </c>
      <c r="C805" t="s">
        <v>58</v>
      </c>
      <c r="D805" t="s">
        <v>16</v>
      </c>
      <c r="F805" s="10">
        <v>44355</v>
      </c>
      <c r="G805" s="10">
        <v>44369</v>
      </c>
      <c r="H805" s="5">
        <v>1</v>
      </c>
      <c r="I805" s="11"/>
      <c r="J805" s="11"/>
      <c r="K805" s="12">
        <v>1.25</v>
      </c>
      <c r="L805" s="12">
        <v>30.42</v>
      </c>
      <c r="M805" t="s">
        <v>32</v>
      </c>
      <c r="N805" s="14">
        <f t="shared" si="104"/>
        <v>14</v>
      </c>
      <c r="O805" s="13" cm="1">
        <f t="array" ref="O805">INDEX(TechRate,MATCH(H805,TechNum,0))</f>
        <v>80</v>
      </c>
      <c r="P805" s="15">
        <f t="shared" si="105"/>
        <v>100</v>
      </c>
      <c r="Q805" s="15">
        <f t="shared" si="106"/>
        <v>100</v>
      </c>
      <c r="R805" s="15">
        <f t="shared" si="107"/>
        <v>30.42</v>
      </c>
      <c r="S805" s="15">
        <f t="shared" si="108"/>
        <v>130.42000000000002</v>
      </c>
      <c r="T805" s="15">
        <f t="shared" si="109"/>
        <v>130.42000000000002</v>
      </c>
      <c r="U805" s="13" t="str">
        <f t="shared" si="110"/>
        <v>Tue</v>
      </c>
      <c r="V805" s="13" t="str">
        <f t="shared" si="111"/>
        <v>Tue</v>
      </c>
    </row>
    <row r="806" spans="1:22" x14ac:dyDescent="0.25">
      <c r="A806" t="s">
        <v>866</v>
      </c>
      <c r="B806" t="s">
        <v>52</v>
      </c>
      <c r="C806" t="s">
        <v>58</v>
      </c>
      <c r="D806" t="s">
        <v>26</v>
      </c>
      <c r="F806" s="10">
        <v>44355</v>
      </c>
      <c r="G806" s="10">
        <v>44369</v>
      </c>
      <c r="H806" s="5">
        <v>1</v>
      </c>
      <c r="I806" s="11"/>
      <c r="J806" s="11"/>
      <c r="K806" s="12">
        <v>0.25</v>
      </c>
      <c r="L806" s="12">
        <v>30</v>
      </c>
      <c r="M806" t="s">
        <v>32</v>
      </c>
      <c r="N806" s="14">
        <f t="shared" si="104"/>
        <v>14</v>
      </c>
      <c r="O806" s="13" cm="1">
        <f t="array" ref="O806">INDEX(TechRate,MATCH(H806,TechNum,0))</f>
        <v>80</v>
      </c>
      <c r="P806" s="15">
        <f t="shared" si="105"/>
        <v>20</v>
      </c>
      <c r="Q806" s="15">
        <f t="shared" si="106"/>
        <v>20</v>
      </c>
      <c r="R806" s="15">
        <f t="shared" si="107"/>
        <v>30</v>
      </c>
      <c r="S806" s="15">
        <f t="shared" si="108"/>
        <v>50</v>
      </c>
      <c r="T806" s="15">
        <f t="shared" si="109"/>
        <v>50</v>
      </c>
      <c r="U806" s="13" t="str">
        <f t="shared" si="110"/>
        <v>Tue</v>
      </c>
      <c r="V806" s="13" t="str">
        <f t="shared" si="111"/>
        <v>Tue</v>
      </c>
    </row>
    <row r="807" spans="1:22" x14ac:dyDescent="0.25">
      <c r="A807" t="s">
        <v>867</v>
      </c>
      <c r="B807" t="s">
        <v>51</v>
      </c>
      <c r="C807" t="s">
        <v>22</v>
      </c>
      <c r="D807" t="s">
        <v>26</v>
      </c>
      <c r="F807" s="10">
        <v>44355</v>
      </c>
      <c r="G807" s="10">
        <v>44369</v>
      </c>
      <c r="H807" s="5">
        <v>1</v>
      </c>
      <c r="I807" s="11"/>
      <c r="J807" s="11"/>
      <c r="K807" s="12">
        <v>0.25</v>
      </c>
      <c r="L807" s="12">
        <v>90.630399999999995</v>
      </c>
      <c r="M807" t="s">
        <v>33</v>
      </c>
      <c r="N807" s="14">
        <f t="shared" si="104"/>
        <v>14</v>
      </c>
      <c r="O807" s="13" cm="1">
        <f t="array" ref="O807">INDEX(TechRate,MATCH(H807,TechNum,0))</f>
        <v>80</v>
      </c>
      <c r="P807" s="15">
        <f t="shared" si="105"/>
        <v>20</v>
      </c>
      <c r="Q807" s="15">
        <f t="shared" si="106"/>
        <v>20</v>
      </c>
      <c r="R807" s="15">
        <f t="shared" si="107"/>
        <v>90.630399999999995</v>
      </c>
      <c r="S807" s="15">
        <f t="shared" si="108"/>
        <v>110.63039999999999</v>
      </c>
      <c r="T807" s="15">
        <f t="shared" si="109"/>
        <v>110.63039999999999</v>
      </c>
      <c r="U807" s="13" t="str">
        <f t="shared" si="110"/>
        <v>Tue</v>
      </c>
      <c r="V807" s="13" t="str">
        <f t="shared" si="111"/>
        <v>Tue</v>
      </c>
    </row>
    <row r="808" spans="1:22" x14ac:dyDescent="0.25">
      <c r="A808" t="s">
        <v>868</v>
      </c>
      <c r="B808" t="s">
        <v>51</v>
      </c>
      <c r="C808" t="s">
        <v>22</v>
      </c>
      <c r="D808" t="s">
        <v>27</v>
      </c>
      <c r="F808" s="10">
        <v>44355</v>
      </c>
      <c r="G808" s="10">
        <v>44384</v>
      </c>
      <c r="H808" s="5">
        <v>2</v>
      </c>
      <c r="I808" s="11"/>
      <c r="J808" s="11"/>
      <c r="K808" s="12">
        <v>0.25</v>
      </c>
      <c r="L808" s="12">
        <v>120</v>
      </c>
      <c r="M808" t="s">
        <v>33</v>
      </c>
      <c r="N808" s="14">
        <f t="shared" si="104"/>
        <v>29</v>
      </c>
      <c r="O808" s="13" cm="1">
        <f t="array" ref="O808">INDEX(TechRate,MATCH(H808,TechNum,0))</f>
        <v>140</v>
      </c>
      <c r="P808" s="15">
        <f t="shared" si="105"/>
        <v>35</v>
      </c>
      <c r="Q808" s="15">
        <f t="shared" si="106"/>
        <v>35</v>
      </c>
      <c r="R808" s="15">
        <f t="shared" si="107"/>
        <v>120</v>
      </c>
      <c r="S808" s="15">
        <f t="shared" si="108"/>
        <v>155</v>
      </c>
      <c r="T808" s="15">
        <f t="shared" si="109"/>
        <v>155</v>
      </c>
      <c r="U808" s="13" t="str">
        <f t="shared" si="110"/>
        <v>Tue</v>
      </c>
      <c r="V808" s="13" t="str">
        <f t="shared" si="111"/>
        <v>Wed</v>
      </c>
    </row>
    <row r="809" spans="1:22" x14ac:dyDescent="0.25">
      <c r="A809" t="s">
        <v>869</v>
      </c>
      <c r="B809" t="s">
        <v>54</v>
      </c>
      <c r="C809" t="s">
        <v>23</v>
      </c>
      <c r="D809" t="s">
        <v>27</v>
      </c>
      <c r="E809" t="s">
        <v>18</v>
      </c>
      <c r="F809" s="10">
        <v>44355</v>
      </c>
      <c r="G809" s="10">
        <v>44389</v>
      </c>
      <c r="H809" s="5">
        <v>1</v>
      </c>
      <c r="I809" s="11"/>
      <c r="J809" s="11"/>
      <c r="K809" s="12">
        <v>0.75</v>
      </c>
      <c r="L809" s="12">
        <v>8.92</v>
      </c>
      <c r="M809" t="s">
        <v>32</v>
      </c>
      <c r="N809" s="14">
        <f t="shared" si="104"/>
        <v>34</v>
      </c>
      <c r="O809" s="13" cm="1">
        <f t="array" ref="O809">INDEX(TechRate,MATCH(H809,TechNum,0))</f>
        <v>80</v>
      </c>
      <c r="P809" s="15">
        <f t="shared" si="105"/>
        <v>60</v>
      </c>
      <c r="Q809" s="15">
        <f t="shared" si="106"/>
        <v>60</v>
      </c>
      <c r="R809" s="15">
        <f t="shared" si="107"/>
        <v>8.92</v>
      </c>
      <c r="S809" s="15">
        <f t="shared" si="108"/>
        <v>68.92</v>
      </c>
      <c r="T809" s="15">
        <f t="shared" si="109"/>
        <v>68.92</v>
      </c>
      <c r="U809" s="13" t="str">
        <f t="shared" si="110"/>
        <v>Tue</v>
      </c>
      <c r="V809" s="13" t="str">
        <f t="shared" si="111"/>
        <v>Mon</v>
      </c>
    </row>
    <row r="810" spans="1:22" x14ac:dyDescent="0.25">
      <c r="A810" t="s">
        <v>870</v>
      </c>
      <c r="B810" t="s">
        <v>52</v>
      </c>
      <c r="C810" t="s">
        <v>24</v>
      </c>
      <c r="D810" t="s">
        <v>17</v>
      </c>
      <c r="F810" s="10">
        <v>44355</v>
      </c>
      <c r="G810" s="10">
        <v>44389</v>
      </c>
      <c r="H810" s="5">
        <v>2</v>
      </c>
      <c r="I810" s="11"/>
      <c r="J810" s="11"/>
      <c r="K810" s="12">
        <v>1.25</v>
      </c>
      <c r="L810" s="12">
        <v>244.7225</v>
      </c>
      <c r="M810" t="s">
        <v>32</v>
      </c>
      <c r="N810" s="14">
        <f t="shared" si="104"/>
        <v>34</v>
      </c>
      <c r="O810" s="13" cm="1">
        <f t="array" ref="O810">INDEX(TechRate,MATCH(H810,TechNum,0))</f>
        <v>140</v>
      </c>
      <c r="P810" s="15">
        <f t="shared" si="105"/>
        <v>175</v>
      </c>
      <c r="Q810" s="15">
        <f t="shared" si="106"/>
        <v>175</v>
      </c>
      <c r="R810" s="15">
        <f t="shared" si="107"/>
        <v>244.7225</v>
      </c>
      <c r="S810" s="15">
        <f t="shared" si="108"/>
        <v>419.72249999999997</v>
      </c>
      <c r="T810" s="15">
        <f t="shared" si="109"/>
        <v>419.72249999999997</v>
      </c>
      <c r="U810" s="13" t="str">
        <f t="shared" si="110"/>
        <v>Tue</v>
      </c>
      <c r="V810" s="13" t="str">
        <f t="shared" si="111"/>
        <v>Mon</v>
      </c>
    </row>
    <row r="811" spans="1:22" x14ac:dyDescent="0.25">
      <c r="A811" t="s">
        <v>871</v>
      </c>
      <c r="B811" t="s">
        <v>50</v>
      </c>
      <c r="C811" t="s">
        <v>59</v>
      </c>
      <c r="D811" t="s">
        <v>27</v>
      </c>
      <c r="F811" s="10">
        <v>44355</v>
      </c>
      <c r="G811" s="10"/>
      <c r="H811" s="5">
        <v>2</v>
      </c>
      <c r="I811" s="11"/>
      <c r="J811" s="11"/>
      <c r="K811" s="12"/>
      <c r="L811" s="12">
        <v>150</v>
      </c>
      <c r="M811" t="s">
        <v>32</v>
      </c>
      <c r="N811" s="14" t="str">
        <f t="shared" si="104"/>
        <v/>
      </c>
      <c r="O811" s="13" cm="1">
        <f t="array" ref="O811">INDEX(TechRate,MATCH(H811,TechNum,0))</f>
        <v>140</v>
      </c>
      <c r="P811" s="15">
        <f t="shared" si="105"/>
        <v>0</v>
      </c>
      <c r="Q811" s="15">
        <f t="shared" si="106"/>
        <v>0</v>
      </c>
      <c r="R811" s="15">
        <f t="shared" si="107"/>
        <v>150</v>
      </c>
      <c r="S811" s="15">
        <f t="shared" si="108"/>
        <v>150</v>
      </c>
      <c r="T811" s="15">
        <f t="shared" si="109"/>
        <v>150</v>
      </c>
      <c r="U811" s="13" t="str">
        <f t="shared" si="110"/>
        <v>Tue</v>
      </c>
      <c r="V811" s="13" t="str">
        <f t="shared" si="111"/>
        <v>Sat</v>
      </c>
    </row>
    <row r="812" spans="1:22" x14ac:dyDescent="0.25">
      <c r="A812" t="s">
        <v>872</v>
      </c>
      <c r="B812" t="s">
        <v>54</v>
      </c>
      <c r="C812" t="s">
        <v>59</v>
      </c>
      <c r="D812" t="s">
        <v>27</v>
      </c>
      <c r="F812" s="10">
        <v>44356</v>
      </c>
      <c r="G812" s="10">
        <v>44365</v>
      </c>
      <c r="H812" s="5">
        <v>2</v>
      </c>
      <c r="I812" s="11"/>
      <c r="J812" s="11"/>
      <c r="K812" s="12">
        <v>0.25</v>
      </c>
      <c r="L812" s="12">
        <v>52.172199999999997</v>
      </c>
      <c r="M812" t="s">
        <v>32</v>
      </c>
      <c r="N812" s="14">
        <f t="shared" si="104"/>
        <v>9</v>
      </c>
      <c r="O812" s="13" cm="1">
        <f t="array" ref="O812">INDEX(TechRate,MATCH(H812,TechNum,0))</f>
        <v>140</v>
      </c>
      <c r="P812" s="15">
        <f t="shared" si="105"/>
        <v>35</v>
      </c>
      <c r="Q812" s="15">
        <f t="shared" si="106"/>
        <v>35</v>
      </c>
      <c r="R812" s="15">
        <f t="shared" si="107"/>
        <v>52.172199999999997</v>
      </c>
      <c r="S812" s="15">
        <f t="shared" si="108"/>
        <v>87.172200000000004</v>
      </c>
      <c r="T812" s="15">
        <f t="shared" si="109"/>
        <v>87.172200000000004</v>
      </c>
      <c r="U812" s="13" t="str">
        <f t="shared" si="110"/>
        <v>Wed</v>
      </c>
      <c r="V812" s="13" t="str">
        <f t="shared" si="111"/>
        <v>Fri</v>
      </c>
    </row>
    <row r="813" spans="1:22" x14ac:dyDescent="0.25">
      <c r="A813" t="s">
        <v>873</v>
      </c>
      <c r="B813" t="s">
        <v>51</v>
      </c>
      <c r="C813" t="s">
        <v>22</v>
      </c>
      <c r="D813" t="s">
        <v>26</v>
      </c>
      <c r="F813" s="10">
        <v>44356</v>
      </c>
      <c r="G813" s="10">
        <v>44378</v>
      </c>
      <c r="H813" s="5">
        <v>1</v>
      </c>
      <c r="I813" s="11"/>
      <c r="J813" s="11"/>
      <c r="K813" s="12">
        <v>0.25</v>
      </c>
      <c r="L813" s="12">
        <v>41.712299999999999</v>
      </c>
      <c r="M813" t="s">
        <v>32</v>
      </c>
      <c r="N813" s="14">
        <f t="shared" si="104"/>
        <v>22</v>
      </c>
      <c r="O813" s="13" cm="1">
        <f t="array" ref="O813">INDEX(TechRate,MATCH(H813,TechNum,0))</f>
        <v>80</v>
      </c>
      <c r="P813" s="15">
        <f t="shared" si="105"/>
        <v>20</v>
      </c>
      <c r="Q813" s="15">
        <f t="shared" si="106"/>
        <v>20</v>
      </c>
      <c r="R813" s="15">
        <f t="shared" si="107"/>
        <v>41.712299999999999</v>
      </c>
      <c r="S813" s="15">
        <f t="shared" si="108"/>
        <v>61.712299999999999</v>
      </c>
      <c r="T813" s="15">
        <f t="shared" si="109"/>
        <v>61.712299999999999</v>
      </c>
      <c r="U813" s="13" t="str">
        <f t="shared" si="110"/>
        <v>Wed</v>
      </c>
      <c r="V813" s="13" t="str">
        <f t="shared" si="111"/>
        <v>Thu</v>
      </c>
    </row>
    <row r="814" spans="1:22" x14ac:dyDescent="0.25">
      <c r="A814" t="s">
        <v>874</v>
      </c>
      <c r="B814" t="s">
        <v>51</v>
      </c>
      <c r="C814" t="s">
        <v>24</v>
      </c>
      <c r="D814" t="s">
        <v>17</v>
      </c>
      <c r="F814" s="10">
        <v>44357</v>
      </c>
      <c r="G814" s="10">
        <v>44359</v>
      </c>
      <c r="H814" s="5">
        <v>1</v>
      </c>
      <c r="I814" s="11"/>
      <c r="J814" s="11"/>
      <c r="K814" s="12">
        <v>1</v>
      </c>
      <c r="L814" s="12">
        <v>1800.24</v>
      </c>
      <c r="M814" t="s">
        <v>33</v>
      </c>
      <c r="N814" s="14">
        <f t="shared" si="104"/>
        <v>2</v>
      </c>
      <c r="O814" s="13" cm="1">
        <f t="array" ref="O814">INDEX(TechRate,MATCH(H814,TechNum,0))</f>
        <v>80</v>
      </c>
      <c r="P814" s="15">
        <f t="shared" si="105"/>
        <v>80</v>
      </c>
      <c r="Q814" s="15">
        <f t="shared" si="106"/>
        <v>80</v>
      </c>
      <c r="R814" s="15">
        <f t="shared" si="107"/>
        <v>1800.24</v>
      </c>
      <c r="S814" s="15">
        <f t="shared" si="108"/>
        <v>1880.24</v>
      </c>
      <c r="T814" s="15">
        <f t="shared" si="109"/>
        <v>1880.24</v>
      </c>
      <c r="U814" s="13" t="str">
        <f t="shared" si="110"/>
        <v>Thu</v>
      </c>
      <c r="V814" s="13" t="str">
        <f t="shared" si="111"/>
        <v>Sat</v>
      </c>
    </row>
    <row r="815" spans="1:22" x14ac:dyDescent="0.25">
      <c r="A815" t="s">
        <v>875</v>
      </c>
      <c r="B815" t="s">
        <v>49</v>
      </c>
      <c r="C815" t="s">
        <v>23</v>
      </c>
      <c r="D815" t="s">
        <v>27</v>
      </c>
      <c r="F815" s="10">
        <v>44357</v>
      </c>
      <c r="G815" s="10">
        <v>44368</v>
      </c>
      <c r="H815" s="5">
        <v>1</v>
      </c>
      <c r="I815" s="11"/>
      <c r="J815" s="11"/>
      <c r="K815" s="12">
        <v>0.5</v>
      </c>
      <c r="L815" s="12">
        <v>144</v>
      </c>
      <c r="M815" t="s">
        <v>33</v>
      </c>
      <c r="N815" s="14">
        <f t="shared" si="104"/>
        <v>11</v>
      </c>
      <c r="O815" s="13" cm="1">
        <f t="array" ref="O815">INDEX(TechRate,MATCH(H815,TechNum,0))</f>
        <v>80</v>
      </c>
      <c r="P815" s="15">
        <f t="shared" si="105"/>
        <v>40</v>
      </c>
      <c r="Q815" s="15">
        <f t="shared" si="106"/>
        <v>40</v>
      </c>
      <c r="R815" s="15">
        <f t="shared" si="107"/>
        <v>144</v>
      </c>
      <c r="S815" s="15">
        <f t="shared" si="108"/>
        <v>184</v>
      </c>
      <c r="T815" s="15">
        <f t="shared" si="109"/>
        <v>184</v>
      </c>
      <c r="U815" s="13" t="str">
        <f t="shared" si="110"/>
        <v>Thu</v>
      </c>
      <c r="V815" s="13" t="str">
        <f t="shared" si="111"/>
        <v>Mon</v>
      </c>
    </row>
    <row r="816" spans="1:22" x14ac:dyDescent="0.25">
      <c r="A816" t="s">
        <v>876</v>
      </c>
      <c r="B816" t="s">
        <v>53</v>
      </c>
      <c r="C816" t="s">
        <v>23</v>
      </c>
      <c r="D816" t="s">
        <v>27</v>
      </c>
      <c r="E816" t="s">
        <v>18</v>
      </c>
      <c r="F816" s="10">
        <v>44357</v>
      </c>
      <c r="G816" s="10">
        <v>44368</v>
      </c>
      <c r="H816" s="5">
        <v>1</v>
      </c>
      <c r="I816" s="11"/>
      <c r="J816" s="11"/>
      <c r="K816" s="12">
        <v>0.5</v>
      </c>
      <c r="L816" s="12">
        <v>39.953899999999997</v>
      </c>
      <c r="M816" t="s">
        <v>32</v>
      </c>
      <c r="N816" s="14">
        <f t="shared" si="104"/>
        <v>11</v>
      </c>
      <c r="O816" s="13" cm="1">
        <f t="array" ref="O816">INDEX(TechRate,MATCH(H816,TechNum,0))</f>
        <v>80</v>
      </c>
      <c r="P816" s="15">
        <f t="shared" si="105"/>
        <v>40</v>
      </c>
      <c r="Q816" s="15">
        <f t="shared" si="106"/>
        <v>40</v>
      </c>
      <c r="R816" s="15">
        <f t="shared" si="107"/>
        <v>39.953899999999997</v>
      </c>
      <c r="S816" s="15">
        <f t="shared" si="108"/>
        <v>79.953900000000004</v>
      </c>
      <c r="T816" s="15">
        <f t="shared" si="109"/>
        <v>79.953900000000004</v>
      </c>
      <c r="U816" s="13" t="str">
        <f t="shared" si="110"/>
        <v>Thu</v>
      </c>
      <c r="V816" s="13" t="str">
        <f t="shared" si="111"/>
        <v>Mon</v>
      </c>
    </row>
    <row r="817" spans="1:22" x14ac:dyDescent="0.25">
      <c r="A817" t="s">
        <v>877</v>
      </c>
      <c r="B817" t="s">
        <v>51</v>
      </c>
      <c r="C817" t="s">
        <v>22</v>
      </c>
      <c r="D817" t="s">
        <v>28</v>
      </c>
      <c r="F817" s="10">
        <v>44357</v>
      </c>
      <c r="G817" s="10">
        <v>44373</v>
      </c>
      <c r="H817" s="5">
        <v>2</v>
      </c>
      <c r="I817" s="11"/>
      <c r="J817" s="11"/>
      <c r="K817" s="12">
        <v>0.5</v>
      </c>
      <c r="L817" s="12">
        <v>180</v>
      </c>
      <c r="M817" t="s">
        <v>32</v>
      </c>
      <c r="N817" s="14">
        <f t="shared" si="104"/>
        <v>16</v>
      </c>
      <c r="O817" s="13" cm="1">
        <f t="array" ref="O817">INDEX(TechRate,MATCH(H817,TechNum,0))</f>
        <v>140</v>
      </c>
      <c r="P817" s="15">
        <f t="shared" si="105"/>
        <v>70</v>
      </c>
      <c r="Q817" s="15">
        <f t="shared" si="106"/>
        <v>70</v>
      </c>
      <c r="R817" s="15">
        <f t="shared" si="107"/>
        <v>180</v>
      </c>
      <c r="S817" s="15">
        <f t="shared" si="108"/>
        <v>250</v>
      </c>
      <c r="T817" s="15">
        <f t="shared" si="109"/>
        <v>250</v>
      </c>
      <c r="U817" s="13" t="str">
        <f t="shared" si="110"/>
        <v>Thu</v>
      </c>
      <c r="V817" s="13" t="str">
        <f t="shared" si="111"/>
        <v>Sat</v>
      </c>
    </row>
    <row r="818" spans="1:22" x14ac:dyDescent="0.25">
      <c r="A818" t="s">
        <v>878</v>
      </c>
      <c r="B818" t="s">
        <v>52</v>
      </c>
      <c r="C818" t="s">
        <v>23</v>
      </c>
      <c r="D818" t="s">
        <v>27</v>
      </c>
      <c r="F818" s="10">
        <v>44357</v>
      </c>
      <c r="G818" s="10">
        <v>44370</v>
      </c>
      <c r="H818" s="5">
        <v>1</v>
      </c>
      <c r="I818" s="11"/>
      <c r="J818" s="11"/>
      <c r="K818" s="12">
        <v>0.25</v>
      </c>
      <c r="L818" s="12">
        <v>150.36160000000001</v>
      </c>
      <c r="M818" t="s">
        <v>33</v>
      </c>
      <c r="N818" s="14">
        <f t="shared" si="104"/>
        <v>13</v>
      </c>
      <c r="O818" s="13" cm="1">
        <f t="array" ref="O818">INDEX(TechRate,MATCH(H818,TechNum,0))</f>
        <v>80</v>
      </c>
      <c r="P818" s="15">
        <f t="shared" si="105"/>
        <v>20</v>
      </c>
      <c r="Q818" s="15">
        <f t="shared" si="106"/>
        <v>20</v>
      </c>
      <c r="R818" s="15">
        <f t="shared" si="107"/>
        <v>150.36160000000001</v>
      </c>
      <c r="S818" s="15">
        <f t="shared" si="108"/>
        <v>170.36160000000001</v>
      </c>
      <c r="T818" s="15">
        <f t="shared" si="109"/>
        <v>170.36160000000001</v>
      </c>
      <c r="U818" s="13" t="str">
        <f t="shared" si="110"/>
        <v>Thu</v>
      </c>
      <c r="V818" s="13" t="str">
        <f t="shared" si="111"/>
        <v>Wed</v>
      </c>
    </row>
    <row r="819" spans="1:22" x14ac:dyDescent="0.25">
      <c r="A819" t="s">
        <v>879</v>
      </c>
      <c r="B819" t="s">
        <v>52</v>
      </c>
      <c r="C819" t="s">
        <v>58</v>
      </c>
      <c r="D819" t="s">
        <v>26</v>
      </c>
      <c r="E819" t="s">
        <v>18</v>
      </c>
      <c r="F819" s="10">
        <v>44357</v>
      </c>
      <c r="G819" s="10">
        <v>44386</v>
      </c>
      <c r="H819" s="5">
        <v>1</v>
      </c>
      <c r="I819" s="11" t="s">
        <v>18</v>
      </c>
      <c r="J819" s="11" t="s">
        <v>18</v>
      </c>
      <c r="K819" s="12">
        <v>0.25</v>
      </c>
      <c r="L819" s="12">
        <v>110.11</v>
      </c>
      <c r="M819" t="s">
        <v>35</v>
      </c>
      <c r="N819" s="14">
        <f t="shared" si="104"/>
        <v>29</v>
      </c>
      <c r="O819" s="13" cm="1">
        <f t="array" ref="O819">INDEX(TechRate,MATCH(H819,TechNum,0))</f>
        <v>80</v>
      </c>
      <c r="P819" s="15">
        <f t="shared" si="105"/>
        <v>20</v>
      </c>
      <c r="Q819" s="15">
        <f t="shared" si="106"/>
        <v>0</v>
      </c>
      <c r="R819" s="15">
        <f t="shared" si="107"/>
        <v>0</v>
      </c>
      <c r="S819" s="15">
        <f t="shared" si="108"/>
        <v>130.11000000000001</v>
      </c>
      <c r="T819" s="15">
        <f t="shared" si="109"/>
        <v>0</v>
      </c>
      <c r="U819" s="13" t="str">
        <f t="shared" si="110"/>
        <v>Thu</v>
      </c>
      <c r="V819" s="13" t="str">
        <f t="shared" si="111"/>
        <v>Fri</v>
      </c>
    </row>
    <row r="820" spans="1:22" x14ac:dyDescent="0.25">
      <c r="A820" t="s">
        <v>880</v>
      </c>
      <c r="B820" t="s">
        <v>51</v>
      </c>
      <c r="C820" t="s">
        <v>22</v>
      </c>
      <c r="D820" t="s">
        <v>26</v>
      </c>
      <c r="F820" s="10">
        <v>44357</v>
      </c>
      <c r="G820" s="10">
        <v>44392</v>
      </c>
      <c r="H820" s="5">
        <v>1</v>
      </c>
      <c r="I820" s="11"/>
      <c r="J820" s="11"/>
      <c r="K820" s="12">
        <v>0.25</v>
      </c>
      <c r="L820" s="12">
        <v>120</v>
      </c>
      <c r="M820" t="s">
        <v>32</v>
      </c>
      <c r="N820" s="14">
        <f t="shared" si="104"/>
        <v>35</v>
      </c>
      <c r="O820" s="13" cm="1">
        <f t="array" ref="O820">INDEX(TechRate,MATCH(H820,TechNum,0))</f>
        <v>80</v>
      </c>
      <c r="P820" s="15">
        <f t="shared" si="105"/>
        <v>20</v>
      </c>
      <c r="Q820" s="15">
        <f t="shared" si="106"/>
        <v>20</v>
      </c>
      <c r="R820" s="15">
        <f t="shared" si="107"/>
        <v>120</v>
      </c>
      <c r="S820" s="15">
        <f t="shared" si="108"/>
        <v>140</v>
      </c>
      <c r="T820" s="15">
        <f t="shared" si="109"/>
        <v>140</v>
      </c>
      <c r="U820" s="13" t="str">
        <f t="shared" si="110"/>
        <v>Thu</v>
      </c>
      <c r="V820" s="13" t="str">
        <f t="shared" si="111"/>
        <v>Thu</v>
      </c>
    </row>
    <row r="821" spans="1:22" x14ac:dyDescent="0.25">
      <c r="A821" t="s">
        <v>881</v>
      </c>
      <c r="B821" t="s">
        <v>51</v>
      </c>
      <c r="C821" t="s">
        <v>22</v>
      </c>
      <c r="D821" t="s">
        <v>28</v>
      </c>
      <c r="F821" s="10">
        <v>44357</v>
      </c>
      <c r="G821" s="10">
        <v>44389</v>
      </c>
      <c r="H821" s="5">
        <v>2</v>
      </c>
      <c r="I821" s="11"/>
      <c r="J821" s="11"/>
      <c r="K821" s="12">
        <v>0.5</v>
      </c>
      <c r="L821" s="12">
        <v>272.49689999999998</v>
      </c>
      <c r="M821" t="s">
        <v>32</v>
      </c>
      <c r="N821" s="14">
        <f t="shared" si="104"/>
        <v>32</v>
      </c>
      <c r="O821" s="13" cm="1">
        <f t="array" ref="O821">INDEX(TechRate,MATCH(H821,TechNum,0))</f>
        <v>140</v>
      </c>
      <c r="P821" s="15">
        <f t="shared" si="105"/>
        <v>70</v>
      </c>
      <c r="Q821" s="15">
        <f t="shared" si="106"/>
        <v>70</v>
      </c>
      <c r="R821" s="15">
        <f t="shared" si="107"/>
        <v>272.49689999999998</v>
      </c>
      <c r="S821" s="15">
        <f t="shared" si="108"/>
        <v>342.49689999999998</v>
      </c>
      <c r="T821" s="15">
        <f t="shared" si="109"/>
        <v>342.49689999999998</v>
      </c>
      <c r="U821" s="13" t="str">
        <f t="shared" si="110"/>
        <v>Thu</v>
      </c>
      <c r="V821" s="13" t="str">
        <f t="shared" si="111"/>
        <v>Mon</v>
      </c>
    </row>
    <row r="822" spans="1:22" x14ac:dyDescent="0.25">
      <c r="A822" t="s">
        <v>882</v>
      </c>
      <c r="B822" t="s">
        <v>53</v>
      </c>
      <c r="C822" t="s">
        <v>23</v>
      </c>
      <c r="D822" t="s">
        <v>27</v>
      </c>
      <c r="F822" s="10">
        <v>44357</v>
      </c>
      <c r="G822" s="10">
        <v>44391</v>
      </c>
      <c r="H822" s="5">
        <v>1</v>
      </c>
      <c r="I822" s="11"/>
      <c r="J822" s="11"/>
      <c r="K822" s="12">
        <v>0.25</v>
      </c>
      <c r="L822" s="12">
        <v>34.5</v>
      </c>
      <c r="M822" t="s">
        <v>34</v>
      </c>
      <c r="N822" s="14">
        <f t="shared" si="104"/>
        <v>34</v>
      </c>
      <c r="O822" s="13" cm="1">
        <f t="array" ref="O822">INDEX(TechRate,MATCH(H822,TechNum,0))</f>
        <v>80</v>
      </c>
      <c r="P822" s="15">
        <f t="shared" si="105"/>
        <v>20</v>
      </c>
      <c r="Q822" s="15">
        <f t="shared" si="106"/>
        <v>20</v>
      </c>
      <c r="R822" s="15">
        <f t="shared" si="107"/>
        <v>34.5</v>
      </c>
      <c r="S822" s="15">
        <f t="shared" si="108"/>
        <v>54.5</v>
      </c>
      <c r="T822" s="15">
        <f t="shared" si="109"/>
        <v>54.5</v>
      </c>
      <c r="U822" s="13" t="str">
        <f t="shared" si="110"/>
        <v>Thu</v>
      </c>
      <c r="V822" s="13" t="str">
        <f t="shared" si="111"/>
        <v>Wed</v>
      </c>
    </row>
    <row r="823" spans="1:22" x14ac:dyDescent="0.25">
      <c r="A823" t="s">
        <v>883</v>
      </c>
      <c r="B823" t="s">
        <v>49</v>
      </c>
      <c r="C823" t="s">
        <v>23</v>
      </c>
      <c r="D823" t="s">
        <v>17</v>
      </c>
      <c r="F823" s="10">
        <v>44357</v>
      </c>
      <c r="G823" s="10">
        <v>44392</v>
      </c>
      <c r="H823" s="5">
        <v>2</v>
      </c>
      <c r="I823" s="11"/>
      <c r="J823" s="11"/>
      <c r="K823" s="12">
        <v>3</v>
      </c>
      <c r="L823" s="12">
        <v>44.064</v>
      </c>
      <c r="M823" t="s">
        <v>33</v>
      </c>
      <c r="N823" s="14">
        <f t="shared" si="104"/>
        <v>35</v>
      </c>
      <c r="O823" s="13" cm="1">
        <f t="array" ref="O823">INDEX(TechRate,MATCH(H823,TechNum,0))</f>
        <v>140</v>
      </c>
      <c r="P823" s="15">
        <f t="shared" si="105"/>
        <v>420</v>
      </c>
      <c r="Q823" s="15">
        <f t="shared" si="106"/>
        <v>420</v>
      </c>
      <c r="R823" s="15">
        <f t="shared" si="107"/>
        <v>44.064</v>
      </c>
      <c r="S823" s="15">
        <f t="shared" si="108"/>
        <v>464.06400000000002</v>
      </c>
      <c r="T823" s="15">
        <f t="shared" si="109"/>
        <v>464.06400000000002</v>
      </c>
      <c r="U823" s="13" t="str">
        <f t="shared" si="110"/>
        <v>Thu</v>
      </c>
      <c r="V823" s="13" t="str">
        <f t="shared" si="111"/>
        <v>Thu</v>
      </c>
    </row>
    <row r="824" spans="1:22" x14ac:dyDescent="0.25">
      <c r="A824" t="s">
        <v>884</v>
      </c>
      <c r="B824" t="s">
        <v>50</v>
      </c>
      <c r="C824" t="s">
        <v>59</v>
      </c>
      <c r="D824" t="s">
        <v>17</v>
      </c>
      <c r="F824" s="10">
        <v>44357</v>
      </c>
      <c r="G824" s="10"/>
      <c r="H824" s="5">
        <v>2</v>
      </c>
      <c r="I824" s="11"/>
      <c r="J824" s="11"/>
      <c r="K824" s="12"/>
      <c r="L824" s="12">
        <v>67.843599999999995</v>
      </c>
      <c r="M824" t="s">
        <v>34</v>
      </c>
      <c r="N824" s="14" t="str">
        <f t="shared" si="104"/>
        <v/>
      </c>
      <c r="O824" s="13" cm="1">
        <f t="array" ref="O824">INDEX(TechRate,MATCH(H824,TechNum,0))</f>
        <v>140</v>
      </c>
      <c r="P824" s="15">
        <f t="shared" si="105"/>
        <v>0</v>
      </c>
      <c r="Q824" s="15">
        <f t="shared" si="106"/>
        <v>0</v>
      </c>
      <c r="R824" s="15">
        <f t="shared" si="107"/>
        <v>67.843599999999995</v>
      </c>
      <c r="S824" s="15">
        <f t="shared" si="108"/>
        <v>67.843599999999995</v>
      </c>
      <c r="T824" s="15">
        <f t="shared" si="109"/>
        <v>67.843599999999995</v>
      </c>
      <c r="U824" s="13" t="str">
        <f t="shared" si="110"/>
        <v>Thu</v>
      </c>
      <c r="V824" s="13" t="str">
        <f t="shared" si="111"/>
        <v>Sat</v>
      </c>
    </row>
    <row r="825" spans="1:22" x14ac:dyDescent="0.25">
      <c r="A825" t="s">
        <v>885</v>
      </c>
      <c r="B825" t="s">
        <v>49</v>
      </c>
      <c r="C825" t="s">
        <v>23</v>
      </c>
      <c r="D825" t="s">
        <v>27</v>
      </c>
      <c r="F825" s="10">
        <v>44357</v>
      </c>
      <c r="G825" s="10"/>
      <c r="H825" s="5">
        <v>2</v>
      </c>
      <c r="I825" s="11"/>
      <c r="J825" s="11"/>
      <c r="K825" s="12"/>
      <c r="L825" s="12">
        <v>165.8691</v>
      </c>
      <c r="M825" t="s">
        <v>33</v>
      </c>
      <c r="N825" s="14" t="str">
        <f t="shared" si="104"/>
        <v/>
      </c>
      <c r="O825" s="13" cm="1">
        <f t="array" ref="O825">INDEX(TechRate,MATCH(H825,TechNum,0))</f>
        <v>140</v>
      </c>
      <c r="P825" s="15">
        <f t="shared" si="105"/>
        <v>0</v>
      </c>
      <c r="Q825" s="15">
        <f t="shared" si="106"/>
        <v>0</v>
      </c>
      <c r="R825" s="15">
        <f t="shared" si="107"/>
        <v>165.8691</v>
      </c>
      <c r="S825" s="15">
        <f t="shared" si="108"/>
        <v>165.8691</v>
      </c>
      <c r="T825" s="15">
        <f t="shared" si="109"/>
        <v>165.8691</v>
      </c>
      <c r="U825" s="13" t="str">
        <f t="shared" si="110"/>
        <v>Thu</v>
      </c>
      <c r="V825" s="13" t="str">
        <f t="shared" si="111"/>
        <v>Sat</v>
      </c>
    </row>
    <row r="826" spans="1:22" x14ac:dyDescent="0.25">
      <c r="A826" t="s">
        <v>886</v>
      </c>
      <c r="B826" t="s">
        <v>55</v>
      </c>
      <c r="C826" t="s">
        <v>22</v>
      </c>
      <c r="D826" t="s">
        <v>28</v>
      </c>
      <c r="F826" s="10">
        <v>44357</v>
      </c>
      <c r="G826" s="10"/>
      <c r="H826" s="5">
        <v>2</v>
      </c>
      <c r="I826" s="11"/>
      <c r="J826" s="11"/>
      <c r="K826" s="12"/>
      <c r="L826" s="12">
        <v>42.66</v>
      </c>
      <c r="M826" t="s">
        <v>36</v>
      </c>
      <c r="N826" s="14" t="str">
        <f t="shared" si="104"/>
        <v/>
      </c>
      <c r="O826" s="13" cm="1">
        <f t="array" ref="O826">INDEX(TechRate,MATCH(H826,TechNum,0))</f>
        <v>140</v>
      </c>
      <c r="P826" s="15">
        <f t="shared" si="105"/>
        <v>0</v>
      </c>
      <c r="Q826" s="15">
        <f t="shared" si="106"/>
        <v>0</v>
      </c>
      <c r="R826" s="15">
        <f t="shared" si="107"/>
        <v>42.66</v>
      </c>
      <c r="S826" s="15">
        <f t="shared" si="108"/>
        <v>42.66</v>
      </c>
      <c r="T826" s="15">
        <f t="shared" si="109"/>
        <v>42.66</v>
      </c>
      <c r="U826" s="13" t="str">
        <f t="shared" si="110"/>
        <v>Thu</v>
      </c>
      <c r="V826" s="13" t="str">
        <f t="shared" si="111"/>
        <v>Sat</v>
      </c>
    </row>
    <row r="827" spans="1:22" x14ac:dyDescent="0.25">
      <c r="A827" t="s">
        <v>887</v>
      </c>
      <c r="B827" t="s">
        <v>54</v>
      </c>
      <c r="C827" t="s">
        <v>24</v>
      </c>
      <c r="D827" t="s">
        <v>28</v>
      </c>
      <c r="F827" s="10">
        <v>44357</v>
      </c>
      <c r="G827" s="10"/>
      <c r="H827" s="5">
        <v>1</v>
      </c>
      <c r="I827" s="11"/>
      <c r="J827" s="11"/>
      <c r="K827" s="12"/>
      <c r="L827" s="12">
        <v>101.9011</v>
      </c>
      <c r="M827" t="s">
        <v>32</v>
      </c>
      <c r="N827" s="14" t="str">
        <f t="shared" si="104"/>
        <v/>
      </c>
      <c r="O827" s="13" cm="1">
        <f t="array" ref="O827">INDEX(TechRate,MATCH(H827,TechNum,0))</f>
        <v>80</v>
      </c>
      <c r="P827" s="15">
        <f t="shared" si="105"/>
        <v>0</v>
      </c>
      <c r="Q827" s="15">
        <f t="shared" si="106"/>
        <v>0</v>
      </c>
      <c r="R827" s="15">
        <f t="shared" si="107"/>
        <v>101.9011</v>
      </c>
      <c r="S827" s="15">
        <f t="shared" si="108"/>
        <v>101.9011</v>
      </c>
      <c r="T827" s="15">
        <f t="shared" si="109"/>
        <v>101.9011</v>
      </c>
      <c r="U827" s="13" t="str">
        <f t="shared" si="110"/>
        <v>Thu</v>
      </c>
      <c r="V827" s="13" t="str">
        <f t="shared" si="111"/>
        <v>Sat</v>
      </c>
    </row>
    <row r="828" spans="1:22" x14ac:dyDescent="0.25">
      <c r="A828" t="s">
        <v>888</v>
      </c>
      <c r="B828" t="s">
        <v>57</v>
      </c>
      <c r="C828" t="s">
        <v>24</v>
      </c>
      <c r="D828" t="s">
        <v>17</v>
      </c>
      <c r="F828" s="10">
        <v>44357</v>
      </c>
      <c r="G828" s="10"/>
      <c r="H828" s="5">
        <v>2</v>
      </c>
      <c r="I828" s="11"/>
      <c r="J828" s="11"/>
      <c r="K828" s="12"/>
      <c r="L828" s="12">
        <v>222.5367</v>
      </c>
      <c r="M828" t="s">
        <v>33</v>
      </c>
      <c r="N828" s="14" t="str">
        <f t="shared" si="104"/>
        <v/>
      </c>
      <c r="O828" s="13" cm="1">
        <f t="array" ref="O828">INDEX(TechRate,MATCH(H828,TechNum,0))</f>
        <v>140</v>
      </c>
      <c r="P828" s="15">
        <f t="shared" si="105"/>
        <v>0</v>
      </c>
      <c r="Q828" s="15">
        <f t="shared" si="106"/>
        <v>0</v>
      </c>
      <c r="R828" s="15">
        <f t="shared" si="107"/>
        <v>222.5367</v>
      </c>
      <c r="S828" s="15">
        <f t="shared" si="108"/>
        <v>222.5367</v>
      </c>
      <c r="T828" s="15">
        <f t="shared" si="109"/>
        <v>222.5367</v>
      </c>
      <c r="U828" s="13" t="str">
        <f t="shared" si="110"/>
        <v>Thu</v>
      </c>
      <c r="V828" s="13" t="str">
        <f t="shared" si="111"/>
        <v>Sat</v>
      </c>
    </row>
    <row r="829" spans="1:22" x14ac:dyDescent="0.25">
      <c r="A829" t="s">
        <v>889</v>
      </c>
      <c r="B829" t="s">
        <v>54</v>
      </c>
      <c r="C829" t="s">
        <v>24</v>
      </c>
      <c r="D829" t="s">
        <v>28</v>
      </c>
      <c r="F829" s="10">
        <v>44358</v>
      </c>
      <c r="G829" s="10">
        <v>44393</v>
      </c>
      <c r="H829" s="5">
        <v>1</v>
      </c>
      <c r="I829" s="11" t="s">
        <v>18</v>
      </c>
      <c r="J829" s="11" t="s">
        <v>18</v>
      </c>
      <c r="K829" s="12">
        <v>0.5</v>
      </c>
      <c r="L829" s="12">
        <v>344.76940000000002</v>
      </c>
      <c r="M829" t="s">
        <v>35</v>
      </c>
      <c r="N829" s="14">
        <f t="shared" si="104"/>
        <v>35</v>
      </c>
      <c r="O829" s="13" cm="1">
        <f t="array" ref="O829">INDEX(TechRate,MATCH(H829,TechNum,0))</f>
        <v>80</v>
      </c>
      <c r="P829" s="15">
        <f t="shared" si="105"/>
        <v>40</v>
      </c>
      <c r="Q829" s="15">
        <f t="shared" si="106"/>
        <v>0</v>
      </c>
      <c r="R829" s="15">
        <f t="shared" si="107"/>
        <v>0</v>
      </c>
      <c r="S829" s="15">
        <f t="shared" si="108"/>
        <v>384.76940000000002</v>
      </c>
      <c r="T829" s="15">
        <f t="shared" si="109"/>
        <v>0</v>
      </c>
      <c r="U829" s="13" t="str">
        <f t="shared" si="110"/>
        <v>Fri</v>
      </c>
      <c r="V829" s="13" t="str">
        <f t="shared" si="111"/>
        <v>Fri</v>
      </c>
    </row>
    <row r="830" spans="1:22" x14ac:dyDescent="0.25">
      <c r="A830" t="s">
        <v>890</v>
      </c>
      <c r="B830" t="s">
        <v>51</v>
      </c>
      <c r="C830" t="s">
        <v>22</v>
      </c>
      <c r="D830" t="s">
        <v>26</v>
      </c>
      <c r="F830" s="10">
        <v>44359</v>
      </c>
      <c r="G830" s="10">
        <v>44376</v>
      </c>
      <c r="H830" s="5">
        <v>1</v>
      </c>
      <c r="I830" s="11"/>
      <c r="J830" s="11"/>
      <c r="K830" s="12">
        <v>0.25</v>
      </c>
      <c r="L830" s="12">
        <v>22</v>
      </c>
      <c r="M830" t="s">
        <v>32</v>
      </c>
      <c r="N830" s="14">
        <f t="shared" si="104"/>
        <v>17</v>
      </c>
      <c r="O830" s="13" cm="1">
        <f t="array" ref="O830">INDEX(TechRate,MATCH(H830,TechNum,0))</f>
        <v>80</v>
      </c>
      <c r="P830" s="15">
        <f t="shared" si="105"/>
        <v>20</v>
      </c>
      <c r="Q830" s="15">
        <f t="shared" si="106"/>
        <v>20</v>
      </c>
      <c r="R830" s="15">
        <f t="shared" si="107"/>
        <v>22</v>
      </c>
      <c r="S830" s="15">
        <f t="shared" si="108"/>
        <v>42</v>
      </c>
      <c r="T830" s="15">
        <f t="shared" si="109"/>
        <v>42</v>
      </c>
      <c r="U830" s="13" t="str">
        <f t="shared" si="110"/>
        <v>Sat</v>
      </c>
      <c r="V830" s="13" t="str">
        <f t="shared" si="111"/>
        <v>Tue</v>
      </c>
    </row>
    <row r="831" spans="1:22" x14ac:dyDescent="0.25">
      <c r="A831" t="s">
        <v>891</v>
      </c>
      <c r="B831" t="s">
        <v>49</v>
      </c>
      <c r="C831" t="s">
        <v>59</v>
      </c>
      <c r="D831" t="s">
        <v>28</v>
      </c>
      <c r="F831" s="10">
        <v>44361</v>
      </c>
      <c r="G831" s="10">
        <v>44370</v>
      </c>
      <c r="H831" s="5">
        <v>1</v>
      </c>
      <c r="I831" s="11"/>
      <c r="J831" s="11"/>
      <c r="K831" s="12">
        <v>0.5</v>
      </c>
      <c r="L831" s="12">
        <v>120</v>
      </c>
      <c r="M831" t="s">
        <v>32</v>
      </c>
      <c r="N831" s="14">
        <f t="shared" si="104"/>
        <v>9</v>
      </c>
      <c r="O831" s="13" cm="1">
        <f t="array" ref="O831">INDEX(TechRate,MATCH(H831,TechNum,0))</f>
        <v>80</v>
      </c>
      <c r="P831" s="15">
        <f t="shared" si="105"/>
        <v>40</v>
      </c>
      <c r="Q831" s="15">
        <f t="shared" si="106"/>
        <v>40</v>
      </c>
      <c r="R831" s="15">
        <f t="shared" si="107"/>
        <v>120</v>
      </c>
      <c r="S831" s="15">
        <f t="shared" si="108"/>
        <v>160</v>
      </c>
      <c r="T831" s="15">
        <f t="shared" si="109"/>
        <v>160</v>
      </c>
      <c r="U831" s="13" t="str">
        <f t="shared" si="110"/>
        <v>Mon</v>
      </c>
      <c r="V831" s="13" t="str">
        <f t="shared" si="111"/>
        <v>Wed</v>
      </c>
    </row>
    <row r="832" spans="1:22" x14ac:dyDescent="0.25">
      <c r="A832" t="s">
        <v>892</v>
      </c>
      <c r="B832" t="s">
        <v>49</v>
      </c>
      <c r="C832" t="s">
        <v>23</v>
      </c>
      <c r="D832" t="s">
        <v>28</v>
      </c>
      <c r="E832" t="s">
        <v>18</v>
      </c>
      <c r="F832" s="10">
        <v>44361</v>
      </c>
      <c r="G832" s="10">
        <v>44371</v>
      </c>
      <c r="H832" s="5">
        <v>1</v>
      </c>
      <c r="I832" s="11" t="s">
        <v>18</v>
      </c>
      <c r="J832" s="11" t="s">
        <v>18</v>
      </c>
      <c r="K832" s="12">
        <v>0.5</v>
      </c>
      <c r="L832" s="12">
        <v>204.28399999999999</v>
      </c>
      <c r="M832" t="s">
        <v>35</v>
      </c>
      <c r="N832" s="14">
        <f t="shared" si="104"/>
        <v>10</v>
      </c>
      <c r="O832" s="13" cm="1">
        <f t="array" ref="O832">INDEX(TechRate,MATCH(H832,TechNum,0))</f>
        <v>80</v>
      </c>
      <c r="P832" s="15">
        <f t="shared" si="105"/>
        <v>40</v>
      </c>
      <c r="Q832" s="15">
        <f t="shared" si="106"/>
        <v>0</v>
      </c>
      <c r="R832" s="15">
        <f t="shared" si="107"/>
        <v>0</v>
      </c>
      <c r="S832" s="15">
        <f t="shared" si="108"/>
        <v>244.28399999999999</v>
      </c>
      <c r="T832" s="15">
        <f t="shared" si="109"/>
        <v>0</v>
      </c>
      <c r="U832" s="13" t="str">
        <f t="shared" si="110"/>
        <v>Mon</v>
      </c>
      <c r="V832" s="13" t="str">
        <f t="shared" si="111"/>
        <v>Thu</v>
      </c>
    </row>
    <row r="833" spans="1:22" x14ac:dyDescent="0.25">
      <c r="A833" t="s">
        <v>893</v>
      </c>
      <c r="B833" t="s">
        <v>53</v>
      </c>
      <c r="C833" t="s">
        <v>24</v>
      </c>
      <c r="D833" t="s">
        <v>28</v>
      </c>
      <c r="F833" s="10">
        <v>44361</v>
      </c>
      <c r="G833" s="10">
        <v>44384</v>
      </c>
      <c r="H833" s="5">
        <v>2</v>
      </c>
      <c r="I833" s="11"/>
      <c r="J833" s="11" t="s">
        <v>18</v>
      </c>
      <c r="K833" s="12">
        <v>5</v>
      </c>
      <c r="L833" s="12">
        <v>2048.5612000000001</v>
      </c>
      <c r="M833" t="s">
        <v>33</v>
      </c>
      <c r="N833" s="14">
        <f t="shared" si="104"/>
        <v>23</v>
      </c>
      <c r="O833" s="13" cm="1">
        <f t="array" ref="O833">INDEX(TechRate,MATCH(H833,TechNum,0))</f>
        <v>140</v>
      </c>
      <c r="P833" s="15">
        <f t="shared" si="105"/>
        <v>700</v>
      </c>
      <c r="Q833" s="15">
        <f t="shared" si="106"/>
        <v>700</v>
      </c>
      <c r="R833" s="15">
        <f t="shared" si="107"/>
        <v>0</v>
      </c>
      <c r="S833" s="15">
        <f t="shared" si="108"/>
        <v>2748.5612000000001</v>
      </c>
      <c r="T833" s="15">
        <f t="shared" si="109"/>
        <v>700</v>
      </c>
      <c r="U833" s="13" t="str">
        <f t="shared" si="110"/>
        <v>Mon</v>
      </c>
      <c r="V833" s="13" t="str">
        <f t="shared" si="111"/>
        <v>Wed</v>
      </c>
    </row>
    <row r="834" spans="1:22" x14ac:dyDescent="0.25">
      <c r="A834" t="s">
        <v>894</v>
      </c>
      <c r="B834" t="s">
        <v>54</v>
      </c>
      <c r="C834" t="s">
        <v>23</v>
      </c>
      <c r="D834" t="s">
        <v>26</v>
      </c>
      <c r="F834" s="10">
        <v>44361</v>
      </c>
      <c r="G834" s="10">
        <v>44399</v>
      </c>
      <c r="H834" s="5">
        <v>1</v>
      </c>
      <c r="I834" s="11"/>
      <c r="J834" s="11"/>
      <c r="K834" s="12">
        <v>0.25</v>
      </c>
      <c r="L834" s="12">
        <v>8.5495999999999999</v>
      </c>
      <c r="M834" t="s">
        <v>33</v>
      </c>
      <c r="N834" s="14">
        <f t="shared" si="104"/>
        <v>38</v>
      </c>
      <c r="O834" s="13" cm="1">
        <f t="array" ref="O834">INDEX(TechRate,MATCH(H834,TechNum,0))</f>
        <v>80</v>
      </c>
      <c r="P834" s="15">
        <f t="shared" si="105"/>
        <v>20</v>
      </c>
      <c r="Q834" s="15">
        <f t="shared" si="106"/>
        <v>20</v>
      </c>
      <c r="R834" s="15">
        <f t="shared" si="107"/>
        <v>8.5495999999999999</v>
      </c>
      <c r="S834" s="15">
        <f t="shared" si="108"/>
        <v>28.549599999999998</v>
      </c>
      <c r="T834" s="15">
        <f t="shared" si="109"/>
        <v>28.549599999999998</v>
      </c>
      <c r="U834" s="13" t="str">
        <f t="shared" si="110"/>
        <v>Mon</v>
      </c>
      <c r="V834" s="13" t="str">
        <f t="shared" si="111"/>
        <v>Thu</v>
      </c>
    </row>
    <row r="835" spans="1:22" x14ac:dyDescent="0.25">
      <c r="A835" t="s">
        <v>895</v>
      </c>
      <c r="B835" t="s">
        <v>49</v>
      </c>
      <c r="C835" t="s">
        <v>59</v>
      </c>
      <c r="D835" t="s">
        <v>27</v>
      </c>
      <c r="F835" s="10">
        <v>44361</v>
      </c>
      <c r="G835" s="10">
        <v>44399</v>
      </c>
      <c r="H835" s="5">
        <v>1</v>
      </c>
      <c r="I835" s="11"/>
      <c r="J835" s="11"/>
      <c r="K835" s="12">
        <v>0.5</v>
      </c>
      <c r="L835" s="12">
        <v>120.54089999999999</v>
      </c>
      <c r="M835" t="s">
        <v>33</v>
      </c>
      <c r="N835" s="14">
        <f t="shared" si="104"/>
        <v>38</v>
      </c>
      <c r="O835" s="13" cm="1">
        <f t="array" ref="O835">INDEX(TechRate,MATCH(H835,TechNum,0))</f>
        <v>80</v>
      </c>
      <c r="P835" s="15">
        <f t="shared" si="105"/>
        <v>40</v>
      </c>
      <c r="Q835" s="15">
        <f t="shared" si="106"/>
        <v>40</v>
      </c>
      <c r="R835" s="15">
        <f t="shared" si="107"/>
        <v>120.54089999999999</v>
      </c>
      <c r="S835" s="15">
        <f t="shared" si="108"/>
        <v>160.54089999999999</v>
      </c>
      <c r="T835" s="15">
        <f t="shared" si="109"/>
        <v>160.54089999999999</v>
      </c>
      <c r="U835" s="13" t="str">
        <f t="shared" si="110"/>
        <v>Mon</v>
      </c>
      <c r="V835" s="13" t="str">
        <f t="shared" si="111"/>
        <v>Thu</v>
      </c>
    </row>
    <row r="836" spans="1:22" x14ac:dyDescent="0.25">
      <c r="A836" t="s">
        <v>896</v>
      </c>
      <c r="B836" t="s">
        <v>50</v>
      </c>
      <c r="C836" t="s">
        <v>59</v>
      </c>
      <c r="D836" t="s">
        <v>28</v>
      </c>
      <c r="F836" s="10">
        <v>44361</v>
      </c>
      <c r="G836" s="10"/>
      <c r="H836" s="5">
        <v>2</v>
      </c>
      <c r="I836" s="11"/>
      <c r="J836" s="11"/>
      <c r="K836" s="12"/>
      <c r="L836" s="12">
        <v>52.350099999999998</v>
      </c>
      <c r="M836" t="s">
        <v>34</v>
      </c>
      <c r="N836" s="14" t="str">
        <f t="shared" si="104"/>
        <v/>
      </c>
      <c r="O836" s="13" cm="1">
        <f t="array" ref="O836">INDEX(TechRate,MATCH(H836,TechNum,0))</f>
        <v>140</v>
      </c>
      <c r="P836" s="15">
        <f t="shared" si="105"/>
        <v>0</v>
      </c>
      <c r="Q836" s="15">
        <f t="shared" si="106"/>
        <v>0</v>
      </c>
      <c r="R836" s="15">
        <f t="shared" si="107"/>
        <v>52.350099999999998</v>
      </c>
      <c r="S836" s="15">
        <f t="shared" si="108"/>
        <v>52.350099999999998</v>
      </c>
      <c r="T836" s="15">
        <f t="shared" si="109"/>
        <v>52.350099999999998</v>
      </c>
      <c r="U836" s="13" t="str">
        <f t="shared" si="110"/>
        <v>Mon</v>
      </c>
      <c r="V836" s="13" t="str">
        <f t="shared" si="111"/>
        <v>Sat</v>
      </c>
    </row>
    <row r="837" spans="1:22" x14ac:dyDescent="0.25">
      <c r="A837" t="s">
        <v>897</v>
      </c>
      <c r="B837" t="s">
        <v>49</v>
      </c>
      <c r="C837" t="s">
        <v>23</v>
      </c>
      <c r="D837" t="s">
        <v>16</v>
      </c>
      <c r="F837" s="10">
        <v>44361</v>
      </c>
      <c r="G837" s="10"/>
      <c r="H837" s="5">
        <v>2</v>
      </c>
      <c r="I837" s="11"/>
      <c r="J837" s="11"/>
      <c r="K837" s="12"/>
      <c r="L837" s="12">
        <v>406.70679999999999</v>
      </c>
      <c r="M837" t="s">
        <v>33</v>
      </c>
      <c r="N837" s="14" t="str">
        <f t="shared" si="104"/>
        <v/>
      </c>
      <c r="O837" s="13" cm="1">
        <f t="array" ref="O837">INDEX(TechRate,MATCH(H837,TechNum,0))</f>
        <v>140</v>
      </c>
      <c r="P837" s="15">
        <f t="shared" si="105"/>
        <v>0</v>
      </c>
      <c r="Q837" s="15">
        <f t="shared" si="106"/>
        <v>0</v>
      </c>
      <c r="R837" s="15">
        <f t="shared" si="107"/>
        <v>406.70679999999999</v>
      </c>
      <c r="S837" s="15">
        <f t="shared" si="108"/>
        <v>406.70679999999999</v>
      </c>
      <c r="T837" s="15">
        <f t="shared" si="109"/>
        <v>406.70679999999999</v>
      </c>
      <c r="U837" s="13" t="str">
        <f t="shared" si="110"/>
        <v>Mon</v>
      </c>
      <c r="V837" s="13" t="str">
        <f t="shared" si="111"/>
        <v>Sat</v>
      </c>
    </row>
    <row r="838" spans="1:22" x14ac:dyDescent="0.25">
      <c r="A838" t="s">
        <v>898</v>
      </c>
      <c r="B838" t="s">
        <v>52</v>
      </c>
      <c r="C838" t="s">
        <v>58</v>
      </c>
      <c r="D838" t="s">
        <v>26</v>
      </c>
      <c r="F838" s="10">
        <v>44362</v>
      </c>
      <c r="G838" s="10">
        <v>44386</v>
      </c>
      <c r="H838" s="5">
        <v>1</v>
      </c>
      <c r="I838" s="11"/>
      <c r="J838" s="11"/>
      <c r="K838" s="12">
        <v>0.25</v>
      </c>
      <c r="L838" s="12">
        <v>70.5334</v>
      </c>
      <c r="M838" t="s">
        <v>32</v>
      </c>
      <c r="N838" s="14">
        <f t="shared" si="104"/>
        <v>24</v>
      </c>
      <c r="O838" s="13" cm="1">
        <f t="array" ref="O838">INDEX(TechRate,MATCH(H838,TechNum,0))</f>
        <v>80</v>
      </c>
      <c r="P838" s="15">
        <f t="shared" si="105"/>
        <v>20</v>
      </c>
      <c r="Q838" s="15">
        <f t="shared" si="106"/>
        <v>20</v>
      </c>
      <c r="R838" s="15">
        <f t="shared" si="107"/>
        <v>70.5334</v>
      </c>
      <c r="S838" s="15">
        <f t="shared" si="108"/>
        <v>90.5334</v>
      </c>
      <c r="T838" s="15">
        <f t="shared" si="109"/>
        <v>90.5334</v>
      </c>
      <c r="U838" s="13" t="str">
        <f t="shared" si="110"/>
        <v>Tue</v>
      </c>
      <c r="V838" s="13" t="str">
        <f t="shared" si="111"/>
        <v>Fri</v>
      </c>
    </row>
    <row r="839" spans="1:22" x14ac:dyDescent="0.25">
      <c r="A839" t="s">
        <v>899</v>
      </c>
      <c r="B839" t="s">
        <v>56</v>
      </c>
      <c r="C839" t="s">
        <v>22</v>
      </c>
      <c r="D839" t="s">
        <v>27</v>
      </c>
      <c r="F839" s="10">
        <v>44362</v>
      </c>
      <c r="G839" s="10">
        <v>44389</v>
      </c>
      <c r="H839" s="5">
        <v>2</v>
      </c>
      <c r="I839" s="11"/>
      <c r="J839" s="11"/>
      <c r="K839" s="12">
        <v>0.25</v>
      </c>
      <c r="L839" s="12">
        <v>14.4</v>
      </c>
      <c r="M839" t="s">
        <v>32</v>
      </c>
      <c r="N839" s="14">
        <f t="shared" si="104"/>
        <v>27</v>
      </c>
      <c r="O839" s="13" cm="1">
        <f t="array" ref="O839">INDEX(TechRate,MATCH(H839,TechNum,0))</f>
        <v>140</v>
      </c>
      <c r="P839" s="15">
        <f t="shared" si="105"/>
        <v>35</v>
      </c>
      <c r="Q839" s="15">
        <f t="shared" si="106"/>
        <v>35</v>
      </c>
      <c r="R839" s="15">
        <f t="shared" si="107"/>
        <v>14.4</v>
      </c>
      <c r="S839" s="15">
        <f t="shared" si="108"/>
        <v>49.4</v>
      </c>
      <c r="T839" s="15">
        <f t="shared" si="109"/>
        <v>49.4</v>
      </c>
      <c r="U839" s="13" t="str">
        <f t="shared" si="110"/>
        <v>Tue</v>
      </c>
      <c r="V839" s="13" t="str">
        <f t="shared" si="111"/>
        <v>Mon</v>
      </c>
    </row>
    <row r="840" spans="1:22" x14ac:dyDescent="0.25">
      <c r="A840" t="s">
        <v>900</v>
      </c>
      <c r="B840" t="s">
        <v>54</v>
      </c>
      <c r="C840" t="s">
        <v>24</v>
      </c>
      <c r="D840" t="s">
        <v>27</v>
      </c>
      <c r="F840" s="10">
        <v>44362</v>
      </c>
      <c r="G840" s="10">
        <v>44391</v>
      </c>
      <c r="H840" s="5">
        <v>1</v>
      </c>
      <c r="I840" s="11"/>
      <c r="J840" s="11"/>
      <c r="K840" s="12">
        <v>0.25</v>
      </c>
      <c r="L840" s="12">
        <v>144</v>
      </c>
      <c r="M840" t="s">
        <v>34</v>
      </c>
      <c r="N840" s="14">
        <f t="shared" si="104"/>
        <v>29</v>
      </c>
      <c r="O840" s="13" cm="1">
        <f t="array" ref="O840">INDEX(TechRate,MATCH(H840,TechNum,0))</f>
        <v>80</v>
      </c>
      <c r="P840" s="15">
        <f t="shared" si="105"/>
        <v>20</v>
      </c>
      <c r="Q840" s="15">
        <f t="shared" si="106"/>
        <v>20</v>
      </c>
      <c r="R840" s="15">
        <f t="shared" si="107"/>
        <v>144</v>
      </c>
      <c r="S840" s="15">
        <f t="shared" si="108"/>
        <v>164</v>
      </c>
      <c r="T840" s="15">
        <f t="shared" si="109"/>
        <v>164</v>
      </c>
      <c r="U840" s="13" t="str">
        <f t="shared" si="110"/>
        <v>Tue</v>
      </c>
      <c r="V840" s="13" t="str">
        <f t="shared" si="111"/>
        <v>Wed</v>
      </c>
    </row>
    <row r="841" spans="1:22" x14ac:dyDescent="0.25">
      <c r="A841" t="s">
        <v>901</v>
      </c>
      <c r="B841" t="s">
        <v>51</v>
      </c>
      <c r="C841" t="s">
        <v>22</v>
      </c>
      <c r="D841" t="s">
        <v>27</v>
      </c>
      <c r="F841" s="10">
        <v>44362</v>
      </c>
      <c r="G841" s="10">
        <v>44396</v>
      </c>
      <c r="H841" s="5">
        <v>1</v>
      </c>
      <c r="I841" s="11"/>
      <c r="J841" s="11"/>
      <c r="K841" s="12">
        <v>0.5</v>
      </c>
      <c r="L841" s="12">
        <v>5.4</v>
      </c>
      <c r="M841" t="s">
        <v>33</v>
      </c>
      <c r="N841" s="14">
        <f t="shared" si="104"/>
        <v>34</v>
      </c>
      <c r="O841" s="13" cm="1">
        <f t="array" ref="O841">INDEX(TechRate,MATCH(H841,TechNum,0))</f>
        <v>80</v>
      </c>
      <c r="P841" s="15">
        <f t="shared" si="105"/>
        <v>40</v>
      </c>
      <c r="Q841" s="15">
        <f t="shared" si="106"/>
        <v>40</v>
      </c>
      <c r="R841" s="15">
        <f t="shared" si="107"/>
        <v>5.4</v>
      </c>
      <c r="S841" s="15">
        <f t="shared" si="108"/>
        <v>45.4</v>
      </c>
      <c r="T841" s="15">
        <f t="shared" si="109"/>
        <v>45.4</v>
      </c>
      <c r="U841" s="13" t="str">
        <f t="shared" si="110"/>
        <v>Tue</v>
      </c>
      <c r="V841" s="13" t="str">
        <f t="shared" si="111"/>
        <v>Mon</v>
      </c>
    </row>
    <row r="842" spans="1:22" x14ac:dyDescent="0.25">
      <c r="A842" t="s">
        <v>902</v>
      </c>
      <c r="B842" t="s">
        <v>53</v>
      </c>
      <c r="C842" t="s">
        <v>58</v>
      </c>
      <c r="D842" t="s">
        <v>27</v>
      </c>
      <c r="F842" s="10">
        <v>44363</v>
      </c>
      <c r="G842" s="10">
        <v>44371</v>
      </c>
      <c r="H842" s="5">
        <v>1</v>
      </c>
      <c r="I842" s="11"/>
      <c r="J842" s="11"/>
      <c r="K842" s="12">
        <v>0.25</v>
      </c>
      <c r="L842" s="12">
        <v>23.1465</v>
      </c>
      <c r="M842" t="s">
        <v>34</v>
      </c>
      <c r="N842" s="14">
        <f t="shared" si="104"/>
        <v>8</v>
      </c>
      <c r="O842" s="13" cm="1">
        <f t="array" ref="O842">INDEX(TechRate,MATCH(H842,TechNum,0))</f>
        <v>80</v>
      </c>
      <c r="P842" s="15">
        <f t="shared" si="105"/>
        <v>20</v>
      </c>
      <c r="Q842" s="15">
        <f t="shared" si="106"/>
        <v>20</v>
      </c>
      <c r="R842" s="15">
        <f t="shared" si="107"/>
        <v>23.1465</v>
      </c>
      <c r="S842" s="15">
        <f t="shared" si="108"/>
        <v>43.146500000000003</v>
      </c>
      <c r="T842" s="15">
        <f t="shared" si="109"/>
        <v>43.146500000000003</v>
      </c>
      <c r="U842" s="13" t="str">
        <f t="shared" si="110"/>
        <v>Wed</v>
      </c>
      <c r="V842" s="13" t="str">
        <f t="shared" si="111"/>
        <v>Thu</v>
      </c>
    </row>
    <row r="843" spans="1:22" x14ac:dyDescent="0.25">
      <c r="A843" t="s">
        <v>903</v>
      </c>
      <c r="B843" t="s">
        <v>49</v>
      </c>
      <c r="C843" t="s">
        <v>23</v>
      </c>
      <c r="D843" t="s">
        <v>28</v>
      </c>
      <c r="F843" s="10">
        <v>44363</v>
      </c>
      <c r="G843" s="10">
        <v>44371</v>
      </c>
      <c r="H843" s="5">
        <v>1</v>
      </c>
      <c r="I843" s="11"/>
      <c r="J843" s="11" t="s">
        <v>18</v>
      </c>
      <c r="K843" s="12">
        <v>0.5</v>
      </c>
      <c r="L843" s="12">
        <v>25.0718</v>
      </c>
      <c r="M843" t="s">
        <v>33</v>
      </c>
      <c r="N843" s="14">
        <f t="shared" si="104"/>
        <v>8</v>
      </c>
      <c r="O843" s="13" cm="1">
        <f t="array" ref="O843">INDEX(TechRate,MATCH(H843,TechNum,0))</f>
        <v>80</v>
      </c>
      <c r="P843" s="15">
        <f t="shared" si="105"/>
        <v>40</v>
      </c>
      <c r="Q843" s="15">
        <f t="shared" si="106"/>
        <v>40</v>
      </c>
      <c r="R843" s="15">
        <f t="shared" si="107"/>
        <v>0</v>
      </c>
      <c r="S843" s="15">
        <f t="shared" si="108"/>
        <v>65.071799999999996</v>
      </c>
      <c r="T843" s="15">
        <f t="shared" si="109"/>
        <v>40</v>
      </c>
      <c r="U843" s="13" t="str">
        <f t="shared" si="110"/>
        <v>Wed</v>
      </c>
      <c r="V843" s="13" t="str">
        <f t="shared" si="111"/>
        <v>Thu</v>
      </c>
    </row>
    <row r="844" spans="1:22" x14ac:dyDescent="0.25">
      <c r="A844" t="s">
        <v>904</v>
      </c>
      <c r="B844" t="s">
        <v>54</v>
      </c>
      <c r="C844" t="s">
        <v>24</v>
      </c>
      <c r="D844" t="s">
        <v>27</v>
      </c>
      <c r="F844" s="10">
        <v>44363</v>
      </c>
      <c r="G844" s="10">
        <v>44392</v>
      </c>
      <c r="H844" s="5">
        <v>1</v>
      </c>
      <c r="I844" s="11"/>
      <c r="J844" s="11"/>
      <c r="K844" s="12">
        <v>0.5</v>
      </c>
      <c r="L844" s="12">
        <v>175.21770000000001</v>
      </c>
      <c r="M844" t="s">
        <v>33</v>
      </c>
      <c r="N844" s="14">
        <f t="shared" si="104"/>
        <v>29</v>
      </c>
      <c r="O844" s="13" cm="1">
        <f t="array" ref="O844">INDEX(TechRate,MATCH(H844,TechNum,0))</f>
        <v>80</v>
      </c>
      <c r="P844" s="15">
        <f t="shared" si="105"/>
        <v>40</v>
      </c>
      <c r="Q844" s="15">
        <f t="shared" si="106"/>
        <v>40</v>
      </c>
      <c r="R844" s="15">
        <f t="shared" si="107"/>
        <v>175.21770000000001</v>
      </c>
      <c r="S844" s="15">
        <f t="shared" si="108"/>
        <v>215.21770000000001</v>
      </c>
      <c r="T844" s="15">
        <f t="shared" si="109"/>
        <v>215.21770000000001</v>
      </c>
      <c r="U844" s="13" t="str">
        <f t="shared" si="110"/>
        <v>Wed</v>
      </c>
      <c r="V844" s="13" t="str">
        <f t="shared" si="111"/>
        <v>Thu</v>
      </c>
    </row>
    <row r="845" spans="1:22" x14ac:dyDescent="0.25">
      <c r="A845" t="s">
        <v>905</v>
      </c>
      <c r="B845" t="s">
        <v>50</v>
      </c>
      <c r="C845" t="s">
        <v>23</v>
      </c>
      <c r="D845" t="s">
        <v>17</v>
      </c>
      <c r="F845" s="10">
        <v>44363</v>
      </c>
      <c r="G845" s="10">
        <v>44398</v>
      </c>
      <c r="H845" s="5">
        <v>2</v>
      </c>
      <c r="I845" s="11"/>
      <c r="J845" s="11"/>
      <c r="K845" s="12">
        <v>3.5</v>
      </c>
      <c r="L845" s="12">
        <v>23</v>
      </c>
      <c r="M845" t="s">
        <v>32</v>
      </c>
      <c r="N845" s="14">
        <f t="shared" si="104"/>
        <v>35</v>
      </c>
      <c r="O845" s="13" cm="1">
        <f t="array" ref="O845">INDEX(TechRate,MATCH(H845,TechNum,0))</f>
        <v>140</v>
      </c>
      <c r="P845" s="15">
        <f t="shared" si="105"/>
        <v>490</v>
      </c>
      <c r="Q845" s="15">
        <f t="shared" si="106"/>
        <v>490</v>
      </c>
      <c r="R845" s="15">
        <f t="shared" si="107"/>
        <v>23</v>
      </c>
      <c r="S845" s="15">
        <f t="shared" si="108"/>
        <v>513</v>
      </c>
      <c r="T845" s="15">
        <f t="shared" si="109"/>
        <v>513</v>
      </c>
      <c r="U845" s="13" t="str">
        <f t="shared" si="110"/>
        <v>Wed</v>
      </c>
      <c r="V845" s="13" t="str">
        <f t="shared" si="111"/>
        <v>Wed</v>
      </c>
    </row>
    <row r="846" spans="1:22" x14ac:dyDescent="0.25">
      <c r="A846" t="s">
        <v>906</v>
      </c>
      <c r="B846" t="s">
        <v>53</v>
      </c>
      <c r="C846" t="s">
        <v>23</v>
      </c>
      <c r="D846" t="s">
        <v>27</v>
      </c>
      <c r="F846" s="10">
        <v>44363</v>
      </c>
      <c r="G846" s="10"/>
      <c r="H846" s="5">
        <v>2</v>
      </c>
      <c r="I846" s="11"/>
      <c r="J846" s="11"/>
      <c r="K846" s="12"/>
      <c r="L846" s="12">
        <v>30</v>
      </c>
      <c r="M846" t="s">
        <v>33</v>
      </c>
      <c r="N846" s="14" t="str">
        <f t="shared" si="104"/>
        <v/>
      </c>
      <c r="O846" s="13" cm="1">
        <f t="array" ref="O846">INDEX(TechRate,MATCH(H846,TechNum,0))</f>
        <v>140</v>
      </c>
      <c r="P846" s="15">
        <f t="shared" si="105"/>
        <v>0</v>
      </c>
      <c r="Q846" s="15">
        <f t="shared" si="106"/>
        <v>0</v>
      </c>
      <c r="R846" s="15">
        <f t="shared" si="107"/>
        <v>30</v>
      </c>
      <c r="S846" s="15">
        <f t="shared" si="108"/>
        <v>30</v>
      </c>
      <c r="T846" s="15">
        <f t="shared" si="109"/>
        <v>30</v>
      </c>
      <c r="U846" s="13" t="str">
        <f t="shared" si="110"/>
        <v>Wed</v>
      </c>
      <c r="V846" s="13" t="str">
        <f t="shared" si="111"/>
        <v>Sat</v>
      </c>
    </row>
    <row r="847" spans="1:22" x14ac:dyDescent="0.25">
      <c r="A847" t="s">
        <v>907</v>
      </c>
      <c r="B847" t="s">
        <v>49</v>
      </c>
      <c r="C847" t="s">
        <v>59</v>
      </c>
      <c r="D847" t="s">
        <v>26</v>
      </c>
      <c r="F847" s="10">
        <v>44363</v>
      </c>
      <c r="G847" s="10"/>
      <c r="H847" s="5">
        <v>1</v>
      </c>
      <c r="I847" s="11"/>
      <c r="J847" s="11"/>
      <c r="K847" s="12"/>
      <c r="L847" s="12">
        <v>161.08420000000001</v>
      </c>
      <c r="M847" t="s">
        <v>32</v>
      </c>
      <c r="N847" s="14" t="str">
        <f t="shared" ref="N847:N910" si="112">IF(G847="","",G847-F847)</f>
        <v/>
      </c>
      <c r="O847" s="13" cm="1">
        <f t="array" ref="O847">INDEX(TechRate,MATCH(H847,TechNum,0))</f>
        <v>80</v>
      </c>
      <c r="P847" s="15">
        <f t="shared" ref="P847:P910" si="113">O847*K847</f>
        <v>0</v>
      </c>
      <c r="Q847" s="15">
        <f t="shared" ref="Q847:Q910" si="114">IF(I847="Yes",0,P847)</f>
        <v>0</v>
      </c>
      <c r="R847" s="15">
        <f t="shared" ref="R847:R910" si="115">IF(J847="Yes",0,L847)</f>
        <v>161.08420000000001</v>
      </c>
      <c r="S847" s="15">
        <f t="shared" ref="S847:S910" si="116">SUM(L847,P847)</f>
        <v>161.08420000000001</v>
      </c>
      <c r="T847" s="15">
        <f t="shared" ref="T847:T910" si="117">SUM(Q847,R847)</f>
        <v>161.08420000000001</v>
      </c>
      <c r="U847" s="13" t="str">
        <f t="shared" ref="U847:U910" si="118">TEXT(F847,"ddd")</f>
        <v>Wed</v>
      </c>
      <c r="V847" s="13" t="str">
        <f t="shared" ref="V847:V910" si="119">TEXT(G847,"ddd")</f>
        <v>Sat</v>
      </c>
    </row>
    <row r="848" spans="1:22" x14ac:dyDescent="0.25">
      <c r="A848" t="s">
        <v>908</v>
      </c>
      <c r="B848" t="s">
        <v>49</v>
      </c>
      <c r="C848" t="s">
        <v>23</v>
      </c>
      <c r="D848" t="s">
        <v>26</v>
      </c>
      <c r="F848" s="10">
        <v>44363</v>
      </c>
      <c r="G848" s="10"/>
      <c r="H848" s="5">
        <v>1</v>
      </c>
      <c r="I848" s="11"/>
      <c r="J848" s="11"/>
      <c r="K848" s="12"/>
      <c r="L848" s="12">
        <v>59.807400000000001</v>
      </c>
      <c r="M848" t="s">
        <v>33</v>
      </c>
      <c r="N848" s="14" t="str">
        <f t="shared" si="112"/>
        <v/>
      </c>
      <c r="O848" s="13" cm="1">
        <f t="array" ref="O848">INDEX(TechRate,MATCH(H848,TechNum,0))</f>
        <v>80</v>
      </c>
      <c r="P848" s="15">
        <f t="shared" si="113"/>
        <v>0</v>
      </c>
      <c r="Q848" s="15">
        <f t="shared" si="114"/>
        <v>0</v>
      </c>
      <c r="R848" s="15">
        <f t="shared" si="115"/>
        <v>59.807400000000001</v>
      </c>
      <c r="S848" s="15">
        <f t="shared" si="116"/>
        <v>59.807400000000001</v>
      </c>
      <c r="T848" s="15">
        <f t="shared" si="117"/>
        <v>59.807400000000001</v>
      </c>
      <c r="U848" s="13" t="str">
        <f t="shared" si="118"/>
        <v>Wed</v>
      </c>
      <c r="V848" s="13" t="str">
        <f t="shared" si="119"/>
        <v>Sat</v>
      </c>
    </row>
    <row r="849" spans="1:22" x14ac:dyDescent="0.25">
      <c r="A849" t="s">
        <v>909</v>
      </c>
      <c r="B849" t="s">
        <v>53</v>
      </c>
      <c r="C849" t="s">
        <v>23</v>
      </c>
      <c r="D849" t="s">
        <v>27</v>
      </c>
      <c r="F849" s="10">
        <v>44363</v>
      </c>
      <c r="G849" s="10"/>
      <c r="H849" s="5">
        <v>1</v>
      </c>
      <c r="I849" s="11"/>
      <c r="J849" s="11"/>
      <c r="K849" s="12"/>
      <c r="L849" s="12">
        <v>19.196999999999999</v>
      </c>
      <c r="M849" t="s">
        <v>33</v>
      </c>
      <c r="N849" s="14" t="str">
        <f t="shared" si="112"/>
        <v/>
      </c>
      <c r="O849" s="13" cm="1">
        <f t="array" ref="O849">INDEX(TechRate,MATCH(H849,TechNum,0))</f>
        <v>80</v>
      </c>
      <c r="P849" s="15">
        <f t="shared" si="113"/>
        <v>0</v>
      </c>
      <c r="Q849" s="15">
        <f t="shared" si="114"/>
        <v>0</v>
      </c>
      <c r="R849" s="15">
        <f t="shared" si="115"/>
        <v>19.196999999999999</v>
      </c>
      <c r="S849" s="15">
        <f t="shared" si="116"/>
        <v>19.196999999999999</v>
      </c>
      <c r="T849" s="15">
        <f t="shared" si="117"/>
        <v>19.196999999999999</v>
      </c>
      <c r="U849" s="13" t="str">
        <f t="shared" si="118"/>
        <v>Wed</v>
      </c>
      <c r="V849" s="13" t="str">
        <f t="shared" si="119"/>
        <v>Sat</v>
      </c>
    </row>
    <row r="850" spans="1:22" x14ac:dyDescent="0.25">
      <c r="A850" t="s">
        <v>910</v>
      </c>
      <c r="B850" t="s">
        <v>51</v>
      </c>
      <c r="C850" t="s">
        <v>22</v>
      </c>
      <c r="D850" t="s">
        <v>26</v>
      </c>
      <c r="E850" t="s">
        <v>18</v>
      </c>
      <c r="F850" s="10">
        <v>44363</v>
      </c>
      <c r="G850" s="10"/>
      <c r="H850" s="5">
        <v>1</v>
      </c>
      <c r="I850" s="11"/>
      <c r="J850" s="11"/>
      <c r="K850" s="12"/>
      <c r="L850" s="12">
        <v>50.79</v>
      </c>
      <c r="M850" t="s">
        <v>32</v>
      </c>
      <c r="N850" s="14" t="str">
        <f t="shared" si="112"/>
        <v/>
      </c>
      <c r="O850" s="13" cm="1">
        <f t="array" ref="O850">INDEX(TechRate,MATCH(H850,TechNum,0))</f>
        <v>80</v>
      </c>
      <c r="P850" s="15">
        <f t="shared" si="113"/>
        <v>0</v>
      </c>
      <c r="Q850" s="15">
        <f t="shared" si="114"/>
        <v>0</v>
      </c>
      <c r="R850" s="15">
        <f t="shared" si="115"/>
        <v>50.79</v>
      </c>
      <c r="S850" s="15">
        <f t="shared" si="116"/>
        <v>50.79</v>
      </c>
      <c r="T850" s="15">
        <f t="shared" si="117"/>
        <v>50.79</v>
      </c>
      <c r="U850" s="13" t="str">
        <f t="shared" si="118"/>
        <v>Wed</v>
      </c>
      <c r="V850" s="13" t="str">
        <f t="shared" si="119"/>
        <v>Sat</v>
      </c>
    </row>
    <row r="851" spans="1:22" x14ac:dyDescent="0.25">
      <c r="A851" t="s">
        <v>911</v>
      </c>
      <c r="B851" t="s">
        <v>51</v>
      </c>
      <c r="C851" t="s">
        <v>22</v>
      </c>
      <c r="D851" t="s">
        <v>27</v>
      </c>
      <c r="F851" s="10">
        <v>44364</v>
      </c>
      <c r="G851" s="10">
        <v>44377</v>
      </c>
      <c r="H851" s="5">
        <v>2</v>
      </c>
      <c r="I851" s="11"/>
      <c r="J851" s="11"/>
      <c r="K851" s="12">
        <v>1.25</v>
      </c>
      <c r="L851" s="12">
        <v>122.80759999999999</v>
      </c>
      <c r="M851" t="s">
        <v>33</v>
      </c>
      <c r="N851" s="14">
        <f t="shared" si="112"/>
        <v>13</v>
      </c>
      <c r="O851" s="13" cm="1">
        <f t="array" ref="O851">INDEX(TechRate,MATCH(H851,TechNum,0))</f>
        <v>140</v>
      </c>
      <c r="P851" s="15">
        <f t="shared" si="113"/>
        <v>175</v>
      </c>
      <c r="Q851" s="15">
        <f t="shared" si="114"/>
        <v>175</v>
      </c>
      <c r="R851" s="15">
        <f t="shared" si="115"/>
        <v>122.80759999999999</v>
      </c>
      <c r="S851" s="15">
        <f t="shared" si="116"/>
        <v>297.80759999999998</v>
      </c>
      <c r="T851" s="15">
        <f t="shared" si="117"/>
        <v>297.80759999999998</v>
      </c>
      <c r="U851" s="13" t="str">
        <f t="shared" si="118"/>
        <v>Thu</v>
      </c>
      <c r="V851" s="13" t="str">
        <f t="shared" si="119"/>
        <v>Wed</v>
      </c>
    </row>
    <row r="852" spans="1:22" x14ac:dyDescent="0.25">
      <c r="A852" t="s">
        <v>912</v>
      </c>
      <c r="B852" t="s">
        <v>53</v>
      </c>
      <c r="C852" t="s">
        <v>59</v>
      </c>
      <c r="D852" t="s">
        <v>27</v>
      </c>
      <c r="F852" s="10">
        <v>44364</v>
      </c>
      <c r="G852" s="10">
        <v>44383</v>
      </c>
      <c r="H852" s="5">
        <v>1</v>
      </c>
      <c r="I852" s="11"/>
      <c r="J852" s="11"/>
      <c r="K852" s="12">
        <v>0.25</v>
      </c>
      <c r="L852" s="12">
        <v>54.8215</v>
      </c>
      <c r="M852" t="s">
        <v>32</v>
      </c>
      <c r="N852" s="14">
        <f t="shared" si="112"/>
        <v>19</v>
      </c>
      <c r="O852" s="13" cm="1">
        <f t="array" ref="O852">INDEX(TechRate,MATCH(H852,TechNum,0))</f>
        <v>80</v>
      </c>
      <c r="P852" s="15">
        <f t="shared" si="113"/>
        <v>20</v>
      </c>
      <c r="Q852" s="15">
        <f t="shared" si="114"/>
        <v>20</v>
      </c>
      <c r="R852" s="15">
        <f t="shared" si="115"/>
        <v>54.8215</v>
      </c>
      <c r="S852" s="15">
        <f t="shared" si="116"/>
        <v>74.8215</v>
      </c>
      <c r="T852" s="15">
        <f t="shared" si="117"/>
        <v>74.8215</v>
      </c>
      <c r="U852" s="13" t="str">
        <f t="shared" si="118"/>
        <v>Thu</v>
      </c>
      <c r="V852" s="13" t="str">
        <f t="shared" si="119"/>
        <v>Tue</v>
      </c>
    </row>
    <row r="853" spans="1:22" x14ac:dyDescent="0.25">
      <c r="A853" t="s">
        <v>913</v>
      </c>
      <c r="B853" t="s">
        <v>49</v>
      </c>
      <c r="C853" t="s">
        <v>59</v>
      </c>
      <c r="D853" t="s">
        <v>28</v>
      </c>
      <c r="F853" s="10">
        <v>44364</v>
      </c>
      <c r="G853" s="10">
        <v>44399</v>
      </c>
      <c r="H853" s="5">
        <v>2</v>
      </c>
      <c r="I853" s="11"/>
      <c r="J853" s="11"/>
      <c r="K853" s="12">
        <v>2.5</v>
      </c>
      <c r="L853" s="12">
        <v>86.423400000000001</v>
      </c>
      <c r="M853" t="s">
        <v>33</v>
      </c>
      <c r="N853" s="14">
        <f t="shared" si="112"/>
        <v>35</v>
      </c>
      <c r="O853" s="13" cm="1">
        <f t="array" ref="O853">INDEX(TechRate,MATCH(H853,TechNum,0))</f>
        <v>140</v>
      </c>
      <c r="P853" s="15">
        <f t="shared" si="113"/>
        <v>350</v>
      </c>
      <c r="Q853" s="15">
        <f t="shared" si="114"/>
        <v>350</v>
      </c>
      <c r="R853" s="15">
        <f t="shared" si="115"/>
        <v>86.423400000000001</v>
      </c>
      <c r="S853" s="15">
        <f t="shared" si="116"/>
        <v>436.42340000000002</v>
      </c>
      <c r="T853" s="15">
        <f t="shared" si="117"/>
        <v>436.42340000000002</v>
      </c>
      <c r="U853" s="13" t="str">
        <f t="shared" si="118"/>
        <v>Thu</v>
      </c>
      <c r="V853" s="13" t="str">
        <f t="shared" si="119"/>
        <v>Thu</v>
      </c>
    </row>
    <row r="854" spans="1:22" x14ac:dyDescent="0.25">
      <c r="A854" t="s">
        <v>914</v>
      </c>
      <c r="B854" t="s">
        <v>56</v>
      </c>
      <c r="C854" t="s">
        <v>22</v>
      </c>
      <c r="D854" t="s">
        <v>27</v>
      </c>
      <c r="F854" s="10">
        <v>44364</v>
      </c>
      <c r="G854" s="10"/>
      <c r="H854" s="5">
        <v>2</v>
      </c>
      <c r="I854" s="11"/>
      <c r="J854" s="11"/>
      <c r="K854" s="12"/>
      <c r="L854" s="12">
        <v>100.60380000000001</v>
      </c>
      <c r="M854" t="s">
        <v>33</v>
      </c>
      <c r="N854" s="14" t="str">
        <f t="shared" si="112"/>
        <v/>
      </c>
      <c r="O854" s="13" cm="1">
        <f t="array" ref="O854">INDEX(TechRate,MATCH(H854,TechNum,0))</f>
        <v>140</v>
      </c>
      <c r="P854" s="15">
        <f t="shared" si="113"/>
        <v>0</v>
      </c>
      <c r="Q854" s="15">
        <f t="shared" si="114"/>
        <v>0</v>
      </c>
      <c r="R854" s="15">
        <f t="shared" si="115"/>
        <v>100.60380000000001</v>
      </c>
      <c r="S854" s="15">
        <f t="shared" si="116"/>
        <v>100.60380000000001</v>
      </c>
      <c r="T854" s="15">
        <f t="shared" si="117"/>
        <v>100.60380000000001</v>
      </c>
      <c r="U854" s="13" t="str">
        <f t="shared" si="118"/>
        <v>Thu</v>
      </c>
      <c r="V854" s="13" t="str">
        <f t="shared" si="119"/>
        <v>Sat</v>
      </c>
    </row>
    <row r="855" spans="1:22" x14ac:dyDescent="0.25">
      <c r="A855" t="s">
        <v>915</v>
      </c>
      <c r="B855" t="s">
        <v>51</v>
      </c>
      <c r="C855" t="s">
        <v>22</v>
      </c>
      <c r="D855" t="s">
        <v>26</v>
      </c>
      <c r="F855" s="10">
        <v>44364</v>
      </c>
      <c r="G855" s="10"/>
      <c r="H855" s="5">
        <v>1</v>
      </c>
      <c r="I855" s="11"/>
      <c r="J855" s="11"/>
      <c r="K855" s="12"/>
      <c r="L855" s="12">
        <v>17.170000000000002</v>
      </c>
      <c r="M855" t="s">
        <v>32</v>
      </c>
      <c r="N855" s="14" t="str">
        <f t="shared" si="112"/>
        <v/>
      </c>
      <c r="O855" s="13" cm="1">
        <f t="array" ref="O855">INDEX(TechRate,MATCH(H855,TechNum,0))</f>
        <v>80</v>
      </c>
      <c r="P855" s="15">
        <f t="shared" si="113"/>
        <v>0</v>
      </c>
      <c r="Q855" s="15">
        <f t="shared" si="114"/>
        <v>0</v>
      </c>
      <c r="R855" s="15">
        <f t="shared" si="115"/>
        <v>17.170000000000002</v>
      </c>
      <c r="S855" s="15">
        <f t="shared" si="116"/>
        <v>17.170000000000002</v>
      </c>
      <c r="T855" s="15">
        <f t="shared" si="117"/>
        <v>17.170000000000002</v>
      </c>
      <c r="U855" s="13" t="str">
        <f t="shared" si="118"/>
        <v>Thu</v>
      </c>
      <c r="V855" s="13" t="str">
        <f t="shared" si="119"/>
        <v>Sat</v>
      </c>
    </row>
    <row r="856" spans="1:22" x14ac:dyDescent="0.25">
      <c r="A856" t="s">
        <v>916</v>
      </c>
      <c r="B856" t="s">
        <v>53</v>
      </c>
      <c r="C856" t="s">
        <v>24</v>
      </c>
      <c r="D856" t="s">
        <v>27</v>
      </c>
      <c r="F856" s="10">
        <v>44364</v>
      </c>
      <c r="G856" s="10"/>
      <c r="H856" s="5">
        <v>1</v>
      </c>
      <c r="I856" s="11"/>
      <c r="J856" s="11"/>
      <c r="K856" s="12"/>
      <c r="L856" s="12">
        <v>10.307499999999999</v>
      </c>
      <c r="M856" t="s">
        <v>34</v>
      </c>
      <c r="N856" s="14" t="str">
        <f t="shared" si="112"/>
        <v/>
      </c>
      <c r="O856" s="13" cm="1">
        <f t="array" ref="O856">INDEX(TechRate,MATCH(H856,TechNum,0))</f>
        <v>80</v>
      </c>
      <c r="P856" s="15">
        <f t="shared" si="113"/>
        <v>0</v>
      </c>
      <c r="Q856" s="15">
        <f t="shared" si="114"/>
        <v>0</v>
      </c>
      <c r="R856" s="15">
        <f t="shared" si="115"/>
        <v>10.307499999999999</v>
      </c>
      <c r="S856" s="15">
        <f t="shared" si="116"/>
        <v>10.307499999999999</v>
      </c>
      <c r="T856" s="15">
        <f t="shared" si="117"/>
        <v>10.307499999999999</v>
      </c>
      <c r="U856" s="13" t="str">
        <f t="shared" si="118"/>
        <v>Thu</v>
      </c>
      <c r="V856" s="13" t="str">
        <f t="shared" si="119"/>
        <v>Sat</v>
      </c>
    </row>
    <row r="857" spans="1:22" x14ac:dyDescent="0.25">
      <c r="A857" t="s">
        <v>917</v>
      </c>
      <c r="B857" t="s">
        <v>51</v>
      </c>
      <c r="C857" t="s">
        <v>22</v>
      </c>
      <c r="D857" t="s">
        <v>27</v>
      </c>
      <c r="F857" s="10">
        <v>44364</v>
      </c>
      <c r="G857" s="10"/>
      <c r="H857" s="5">
        <v>2</v>
      </c>
      <c r="I857" s="11"/>
      <c r="J857" s="11"/>
      <c r="K857" s="12"/>
      <c r="L857" s="12">
        <v>18.63</v>
      </c>
      <c r="M857" t="s">
        <v>32</v>
      </c>
      <c r="N857" s="14" t="str">
        <f t="shared" si="112"/>
        <v/>
      </c>
      <c r="O857" s="13" cm="1">
        <f t="array" ref="O857">INDEX(TechRate,MATCH(H857,TechNum,0))</f>
        <v>140</v>
      </c>
      <c r="P857" s="15">
        <f t="shared" si="113"/>
        <v>0</v>
      </c>
      <c r="Q857" s="15">
        <f t="shared" si="114"/>
        <v>0</v>
      </c>
      <c r="R857" s="15">
        <f t="shared" si="115"/>
        <v>18.63</v>
      </c>
      <c r="S857" s="15">
        <f t="shared" si="116"/>
        <v>18.63</v>
      </c>
      <c r="T857" s="15">
        <f t="shared" si="117"/>
        <v>18.63</v>
      </c>
      <c r="U857" s="13" t="str">
        <f t="shared" si="118"/>
        <v>Thu</v>
      </c>
      <c r="V857" s="13" t="str">
        <f t="shared" si="119"/>
        <v>Sat</v>
      </c>
    </row>
    <row r="858" spans="1:22" x14ac:dyDescent="0.25">
      <c r="A858" t="s">
        <v>918</v>
      </c>
      <c r="B858" t="s">
        <v>51</v>
      </c>
      <c r="C858" t="s">
        <v>22</v>
      </c>
      <c r="D858" t="s">
        <v>27</v>
      </c>
      <c r="F858" s="10">
        <v>44364</v>
      </c>
      <c r="G858" s="10"/>
      <c r="H858" s="5">
        <v>2</v>
      </c>
      <c r="I858" s="11"/>
      <c r="J858" s="11"/>
      <c r="K858" s="12"/>
      <c r="L858" s="12">
        <v>32</v>
      </c>
      <c r="M858" t="s">
        <v>32</v>
      </c>
      <c r="N858" s="14" t="str">
        <f t="shared" si="112"/>
        <v/>
      </c>
      <c r="O858" s="13" cm="1">
        <f t="array" ref="O858">INDEX(TechRate,MATCH(H858,TechNum,0))</f>
        <v>140</v>
      </c>
      <c r="P858" s="15">
        <f t="shared" si="113"/>
        <v>0</v>
      </c>
      <c r="Q858" s="15">
        <f t="shared" si="114"/>
        <v>0</v>
      </c>
      <c r="R858" s="15">
        <f t="shared" si="115"/>
        <v>32</v>
      </c>
      <c r="S858" s="15">
        <f t="shared" si="116"/>
        <v>32</v>
      </c>
      <c r="T858" s="15">
        <f t="shared" si="117"/>
        <v>32</v>
      </c>
      <c r="U858" s="13" t="str">
        <f t="shared" si="118"/>
        <v>Thu</v>
      </c>
      <c r="V858" s="13" t="str">
        <f t="shared" si="119"/>
        <v>Sat</v>
      </c>
    </row>
    <row r="859" spans="1:22" x14ac:dyDescent="0.25">
      <c r="A859" t="s">
        <v>919</v>
      </c>
      <c r="B859" t="s">
        <v>51</v>
      </c>
      <c r="C859" t="s">
        <v>22</v>
      </c>
      <c r="D859" t="s">
        <v>26</v>
      </c>
      <c r="F859" s="10">
        <v>44364</v>
      </c>
      <c r="G859" s="10"/>
      <c r="H859" s="5">
        <v>1</v>
      </c>
      <c r="I859" s="11"/>
      <c r="J859" s="11"/>
      <c r="K859" s="12"/>
      <c r="L859" s="12">
        <v>14.13</v>
      </c>
      <c r="M859" t="s">
        <v>34</v>
      </c>
      <c r="N859" s="14" t="str">
        <f t="shared" si="112"/>
        <v/>
      </c>
      <c r="O859" s="13" cm="1">
        <f t="array" ref="O859">INDEX(TechRate,MATCH(H859,TechNum,0))</f>
        <v>80</v>
      </c>
      <c r="P859" s="15">
        <f t="shared" si="113"/>
        <v>0</v>
      </c>
      <c r="Q859" s="15">
        <f t="shared" si="114"/>
        <v>0</v>
      </c>
      <c r="R859" s="15">
        <f t="shared" si="115"/>
        <v>14.13</v>
      </c>
      <c r="S859" s="15">
        <f t="shared" si="116"/>
        <v>14.13</v>
      </c>
      <c r="T859" s="15">
        <f t="shared" si="117"/>
        <v>14.13</v>
      </c>
      <c r="U859" s="13" t="str">
        <f t="shared" si="118"/>
        <v>Thu</v>
      </c>
      <c r="V859" s="13" t="str">
        <f t="shared" si="119"/>
        <v>Sat</v>
      </c>
    </row>
    <row r="860" spans="1:22" x14ac:dyDescent="0.25">
      <c r="A860" t="s">
        <v>920</v>
      </c>
      <c r="B860" t="s">
        <v>51</v>
      </c>
      <c r="C860" t="s">
        <v>22</v>
      </c>
      <c r="D860" t="s">
        <v>17</v>
      </c>
      <c r="F860" s="10">
        <v>44364</v>
      </c>
      <c r="G860" s="10"/>
      <c r="H860" s="5">
        <v>1</v>
      </c>
      <c r="I860" s="11"/>
      <c r="J860" s="11"/>
      <c r="K860" s="12"/>
      <c r="L860" s="12">
        <v>322</v>
      </c>
      <c r="M860" t="s">
        <v>32</v>
      </c>
      <c r="N860" s="14" t="str">
        <f t="shared" si="112"/>
        <v/>
      </c>
      <c r="O860" s="13" cm="1">
        <f t="array" ref="O860">INDEX(TechRate,MATCH(H860,TechNum,0))</f>
        <v>80</v>
      </c>
      <c r="P860" s="15">
        <f t="shared" si="113"/>
        <v>0</v>
      </c>
      <c r="Q860" s="15">
        <f t="shared" si="114"/>
        <v>0</v>
      </c>
      <c r="R860" s="15">
        <f t="shared" si="115"/>
        <v>322</v>
      </c>
      <c r="S860" s="15">
        <f t="shared" si="116"/>
        <v>322</v>
      </c>
      <c r="T860" s="15">
        <f t="shared" si="117"/>
        <v>322</v>
      </c>
      <c r="U860" s="13" t="str">
        <f t="shared" si="118"/>
        <v>Thu</v>
      </c>
      <c r="V860" s="13" t="str">
        <f t="shared" si="119"/>
        <v>Sat</v>
      </c>
    </row>
    <row r="861" spans="1:22" x14ac:dyDescent="0.25">
      <c r="A861" t="s">
        <v>921</v>
      </c>
      <c r="B861" t="s">
        <v>56</v>
      </c>
      <c r="C861" t="s">
        <v>22</v>
      </c>
      <c r="D861" t="s">
        <v>27</v>
      </c>
      <c r="F861" s="10">
        <v>44364</v>
      </c>
      <c r="G861" s="10"/>
      <c r="H861" s="5">
        <v>2</v>
      </c>
      <c r="I861" s="11"/>
      <c r="J861" s="11"/>
      <c r="K861" s="12"/>
      <c r="L861" s="12">
        <v>50.603299999999997</v>
      </c>
      <c r="M861" t="s">
        <v>33</v>
      </c>
      <c r="N861" s="14" t="str">
        <f t="shared" si="112"/>
        <v/>
      </c>
      <c r="O861" s="13" cm="1">
        <f t="array" ref="O861">INDEX(TechRate,MATCH(H861,TechNum,0))</f>
        <v>140</v>
      </c>
      <c r="P861" s="15">
        <f t="shared" si="113"/>
        <v>0</v>
      </c>
      <c r="Q861" s="15">
        <f t="shared" si="114"/>
        <v>0</v>
      </c>
      <c r="R861" s="15">
        <f t="shared" si="115"/>
        <v>50.603299999999997</v>
      </c>
      <c r="S861" s="15">
        <f t="shared" si="116"/>
        <v>50.603299999999997</v>
      </c>
      <c r="T861" s="15">
        <f t="shared" si="117"/>
        <v>50.603299999999997</v>
      </c>
      <c r="U861" s="13" t="str">
        <f t="shared" si="118"/>
        <v>Thu</v>
      </c>
      <c r="V861" s="13" t="str">
        <f t="shared" si="119"/>
        <v>Sat</v>
      </c>
    </row>
    <row r="862" spans="1:22" x14ac:dyDescent="0.25">
      <c r="A862" t="s">
        <v>922</v>
      </c>
      <c r="B862" t="s">
        <v>57</v>
      </c>
      <c r="C862" t="s">
        <v>24</v>
      </c>
      <c r="D862" t="s">
        <v>27</v>
      </c>
      <c r="F862" s="10">
        <v>44365</v>
      </c>
      <c r="G862" s="10">
        <v>44389</v>
      </c>
      <c r="H862" s="5">
        <v>2</v>
      </c>
      <c r="I862" s="11"/>
      <c r="J862" s="11"/>
      <c r="K862" s="12">
        <v>2</v>
      </c>
      <c r="L862" s="12">
        <v>134.50059999999999</v>
      </c>
      <c r="M862" t="s">
        <v>33</v>
      </c>
      <c r="N862" s="14">
        <f t="shared" si="112"/>
        <v>24</v>
      </c>
      <c r="O862" s="13" cm="1">
        <f t="array" ref="O862">INDEX(TechRate,MATCH(H862,TechNum,0))</f>
        <v>140</v>
      </c>
      <c r="P862" s="15">
        <f t="shared" si="113"/>
        <v>280</v>
      </c>
      <c r="Q862" s="15">
        <f t="shared" si="114"/>
        <v>280</v>
      </c>
      <c r="R862" s="15">
        <f t="shared" si="115"/>
        <v>134.50059999999999</v>
      </c>
      <c r="S862" s="15">
        <f t="shared" si="116"/>
        <v>414.50059999999996</v>
      </c>
      <c r="T862" s="15">
        <f t="shared" si="117"/>
        <v>414.50059999999996</v>
      </c>
      <c r="U862" s="13" t="str">
        <f t="shared" si="118"/>
        <v>Fri</v>
      </c>
      <c r="V862" s="13" t="str">
        <f t="shared" si="119"/>
        <v>Mon</v>
      </c>
    </row>
    <row r="863" spans="1:22" x14ac:dyDescent="0.25">
      <c r="A863" t="s">
        <v>923</v>
      </c>
      <c r="B863" t="s">
        <v>54</v>
      </c>
      <c r="C863" t="s">
        <v>59</v>
      </c>
      <c r="D863" t="s">
        <v>28</v>
      </c>
      <c r="F863" s="10">
        <v>44366</v>
      </c>
      <c r="G863" s="10">
        <v>44380</v>
      </c>
      <c r="H863" s="5">
        <v>1</v>
      </c>
      <c r="I863" s="11"/>
      <c r="J863" s="11"/>
      <c r="K863" s="12">
        <v>0.5</v>
      </c>
      <c r="L863" s="12">
        <v>78.333299999999994</v>
      </c>
      <c r="M863" t="s">
        <v>33</v>
      </c>
      <c r="N863" s="14">
        <f t="shared" si="112"/>
        <v>14</v>
      </c>
      <c r="O863" s="13" cm="1">
        <f t="array" ref="O863">INDEX(TechRate,MATCH(H863,TechNum,0))</f>
        <v>80</v>
      </c>
      <c r="P863" s="15">
        <f t="shared" si="113"/>
        <v>40</v>
      </c>
      <c r="Q863" s="15">
        <f t="shared" si="114"/>
        <v>40</v>
      </c>
      <c r="R863" s="15">
        <f t="shared" si="115"/>
        <v>78.333299999999994</v>
      </c>
      <c r="S863" s="15">
        <f t="shared" si="116"/>
        <v>118.33329999999999</v>
      </c>
      <c r="T863" s="15">
        <f t="shared" si="117"/>
        <v>118.33329999999999</v>
      </c>
      <c r="U863" s="13" t="str">
        <f t="shared" si="118"/>
        <v>Sat</v>
      </c>
      <c r="V863" s="13" t="str">
        <f t="shared" si="119"/>
        <v>Sat</v>
      </c>
    </row>
    <row r="864" spans="1:22" x14ac:dyDescent="0.25">
      <c r="A864" t="s">
        <v>924</v>
      </c>
      <c r="B864" t="s">
        <v>50</v>
      </c>
      <c r="C864" t="s">
        <v>23</v>
      </c>
      <c r="D864" t="s">
        <v>16</v>
      </c>
      <c r="F864" s="10">
        <v>44368</v>
      </c>
      <c r="G864" s="10">
        <v>44377</v>
      </c>
      <c r="H864" s="5">
        <v>1</v>
      </c>
      <c r="I864" s="11"/>
      <c r="J864" s="11"/>
      <c r="K864" s="12">
        <v>1.5</v>
      </c>
      <c r="L864" s="12">
        <v>202.8</v>
      </c>
      <c r="M864" t="s">
        <v>32</v>
      </c>
      <c r="N864" s="14">
        <f t="shared" si="112"/>
        <v>9</v>
      </c>
      <c r="O864" s="13" cm="1">
        <f t="array" ref="O864">INDEX(TechRate,MATCH(H864,TechNum,0))</f>
        <v>80</v>
      </c>
      <c r="P864" s="15">
        <f t="shared" si="113"/>
        <v>120</v>
      </c>
      <c r="Q864" s="15">
        <f t="shared" si="114"/>
        <v>120</v>
      </c>
      <c r="R864" s="15">
        <f t="shared" si="115"/>
        <v>202.8</v>
      </c>
      <c r="S864" s="15">
        <f t="shared" si="116"/>
        <v>322.8</v>
      </c>
      <c r="T864" s="15">
        <f t="shared" si="117"/>
        <v>322.8</v>
      </c>
      <c r="U864" s="13" t="str">
        <f t="shared" si="118"/>
        <v>Mon</v>
      </c>
      <c r="V864" s="13" t="str">
        <f t="shared" si="119"/>
        <v>Wed</v>
      </c>
    </row>
    <row r="865" spans="1:22" x14ac:dyDescent="0.25">
      <c r="A865" t="s">
        <v>925</v>
      </c>
      <c r="B865" t="s">
        <v>49</v>
      </c>
      <c r="C865" t="s">
        <v>24</v>
      </c>
      <c r="D865" t="s">
        <v>28</v>
      </c>
      <c r="F865" s="10">
        <v>44368</v>
      </c>
      <c r="G865" s="10">
        <v>44386</v>
      </c>
      <c r="H865" s="5">
        <v>1</v>
      </c>
      <c r="I865" s="11"/>
      <c r="J865" s="11"/>
      <c r="K865" s="12">
        <v>0.5</v>
      </c>
      <c r="L865" s="12">
        <v>67.903400000000005</v>
      </c>
      <c r="M865" t="s">
        <v>33</v>
      </c>
      <c r="N865" s="14">
        <f t="shared" si="112"/>
        <v>18</v>
      </c>
      <c r="O865" s="13" cm="1">
        <f t="array" ref="O865">INDEX(TechRate,MATCH(H865,TechNum,0))</f>
        <v>80</v>
      </c>
      <c r="P865" s="15">
        <f t="shared" si="113"/>
        <v>40</v>
      </c>
      <c r="Q865" s="15">
        <f t="shared" si="114"/>
        <v>40</v>
      </c>
      <c r="R865" s="15">
        <f t="shared" si="115"/>
        <v>67.903400000000005</v>
      </c>
      <c r="S865" s="15">
        <f t="shared" si="116"/>
        <v>107.9034</v>
      </c>
      <c r="T865" s="15">
        <f t="shared" si="117"/>
        <v>107.9034</v>
      </c>
      <c r="U865" s="13" t="str">
        <f t="shared" si="118"/>
        <v>Mon</v>
      </c>
      <c r="V865" s="13" t="str">
        <f t="shared" si="119"/>
        <v>Fri</v>
      </c>
    </row>
    <row r="866" spans="1:22" x14ac:dyDescent="0.25">
      <c r="A866" t="s">
        <v>926</v>
      </c>
      <c r="B866" t="s">
        <v>56</v>
      </c>
      <c r="C866" t="s">
        <v>22</v>
      </c>
      <c r="D866" t="s">
        <v>27</v>
      </c>
      <c r="F866" s="10">
        <v>44368</v>
      </c>
      <c r="G866" s="10">
        <v>44389</v>
      </c>
      <c r="H866" s="5">
        <v>2</v>
      </c>
      <c r="I866" s="11"/>
      <c r="J866" s="11"/>
      <c r="K866" s="12">
        <v>1</v>
      </c>
      <c r="L866" s="12">
        <v>144</v>
      </c>
      <c r="M866" t="s">
        <v>33</v>
      </c>
      <c r="N866" s="14">
        <f t="shared" si="112"/>
        <v>21</v>
      </c>
      <c r="O866" s="13" cm="1">
        <f t="array" ref="O866">INDEX(TechRate,MATCH(H866,TechNum,0))</f>
        <v>140</v>
      </c>
      <c r="P866" s="15">
        <f t="shared" si="113"/>
        <v>140</v>
      </c>
      <c r="Q866" s="15">
        <f t="shared" si="114"/>
        <v>140</v>
      </c>
      <c r="R866" s="15">
        <f t="shared" si="115"/>
        <v>144</v>
      </c>
      <c r="S866" s="15">
        <f t="shared" si="116"/>
        <v>284</v>
      </c>
      <c r="T866" s="15">
        <f t="shared" si="117"/>
        <v>284</v>
      </c>
      <c r="U866" s="13" t="str">
        <f t="shared" si="118"/>
        <v>Mon</v>
      </c>
      <c r="V866" s="13" t="str">
        <f t="shared" si="119"/>
        <v>Mon</v>
      </c>
    </row>
    <row r="867" spans="1:22" x14ac:dyDescent="0.25">
      <c r="A867" t="s">
        <v>927</v>
      </c>
      <c r="B867" t="s">
        <v>52</v>
      </c>
      <c r="C867" t="s">
        <v>24</v>
      </c>
      <c r="D867" t="s">
        <v>26</v>
      </c>
      <c r="F867" s="10">
        <v>44368</v>
      </c>
      <c r="G867" s="10">
        <v>44390</v>
      </c>
      <c r="H867" s="5">
        <v>2</v>
      </c>
      <c r="I867" s="11"/>
      <c r="J867" s="11"/>
      <c r="K867" s="12">
        <v>0.25</v>
      </c>
      <c r="L867" s="12">
        <v>178.36179999999999</v>
      </c>
      <c r="M867" t="s">
        <v>32</v>
      </c>
      <c r="N867" s="14">
        <f t="shared" si="112"/>
        <v>22</v>
      </c>
      <c r="O867" s="13" cm="1">
        <f t="array" ref="O867">INDEX(TechRate,MATCH(H867,TechNum,0))</f>
        <v>140</v>
      </c>
      <c r="P867" s="15">
        <f t="shared" si="113"/>
        <v>35</v>
      </c>
      <c r="Q867" s="15">
        <f t="shared" si="114"/>
        <v>35</v>
      </c>
      <c r="R867" s="15">
        <f t="shared" si="115"/>
        <v>178.36179999999999</v>
      </c>
      <c r="S867" s="15">
        <f t="shared" si="116"/>
        <v>213.36179999999999</v>
      </c>
      <c r="T867" s="15">
        <f t="shared" si="117"/>
        <v>213.36179999999999</v>
      </c>
      <c r="U867" s="13" t="str">
        <f t="shared" si="118"/>
        <v>Mon</v>
      </c>
      <c r="V867" s="13" t="str">
        <f t="shared" si="119"/>
        <v>Tue</v>
      </c>
    </row>
    <row r="868" spans="1:22" x14ac:dyDescent="0.25">
      <c r="A868" t="s">
        <v>928</v>
      </c>
      <c r="B868" t="s">
        <v>55</v>
      </c>
      <c r="C868" t="s">
        <v>22</v>
      </c>
      <c r="D868" t="s">
        <v>26</v>
      </c>
      <c r="F868" s="10">
        <v>44368</v>
      </c>
      <c r="G868" s="10">
        <v>44391</v>
      </c>
      <c r="H868" s="5">
        <v>1</v>
      </c>
      <c r="I868" s="11"/>
      <c r="J868" s="11"/>
      <c r="K868" s="12">
        <v>0.25</v>
      </c>
      <c r="L868" s="12">
        <v>7.3140000000000001</v>
      </c>
      <c r="M868" t="s">
        <v>34</v>
      </c>
      <c r="N868" s="14">
        <f t="shared" si="112"/>
        <v>23</v>
      </c>
      <c r="O868" s="13" cm="1">
        <f t="array" ref="O868">INDEX(TechRate,MATCH(H868,TechNum,0))</f>
        <v>80</v>
      </c>
      <c r="P868" s="15">
        <f t="shared" si="113"/>
        <v>20</v>
      </c>
      <c r="Q868" s="15">
        <f t="shared" si="114"/>
        <v>20</v>
      </c>
      <c r="R868" s="15">
        <f t="shared" si="115"/>
        <v>7.3140000000000001</v>
      </c>
      <c r="S868" s="15">
        <f t="shared" si="116"/>
        <v>27.314</v>
      </c>
      <c r="T868" s="15">
        <f t="shared" si="117"/>
        <v>27.314</v>
      </c>
      <c r="U868" s="13" t="str">
        <f t="shared" si="118"/>
        <v>Mon</v>
      </c>
      <c r="V868" s="13" t="str">
        <f t="shared" si="119"/>
        <v>Wed</v>
      </c>
    </row>
    <row r="869" spans="1:22" x14ac:dyDescent="0.25">
      <c r="A869" t="s">
        <v>929</v>
      </c>
      <c r="B869" t="s">
        <v>55</v>
      </c>
      <c r="C869" t="s">
        <v>22</v>
      </c>
      <c r="D869" t="s">
        <v>27</v>
      </c>
      <c r="F869" s="10">
        <v>44368</v>
      </c>
      <c r="G869" s="10"/>
      <c r="H869" s="5">
        <v>2</v>
      </c>
      <c r="I869" s="11"/>
      <c r="J869" s="11"/>
      <c r="K869" s="12"/>
      <c r="L869" s="12">
        <v>120</v>
      </c>
      <c r="M869" t="s">
        <v>32</v>
      </c>
      <c r="N869" s="14" t="str">
        <f t="shared" si="112"/>
        <v/>
      </c>
      <c r="O869" s="13" cm="1">
        <f t="array" ref="O869">INDEX(TechRate,MATCH(H869,TechNum,0))</f>
        <v>140</v>
      </c>
      <c r="P869" s="15">
        <f t="shared" si="113"/>
        <v>0</v>
      </c>
      <c r="Q869" s="15">
        <f t="shared" si="114"/>
        <v>0</v>
      </c>
      <c r="R869" s="15">
        <f t="shared" si="115"/>
        <v>120</v>
      </c>
      <c r="S869" s="15">
        <f t="shared" si="116"/>
        <v>120</v>
      </c>
      <c r="T869" s="15">
        <f t="shared" si="117"/>
        <v>120</v>
      </c>
      <c r="U869" s="13" t="str">
        <f t="shared" si="118"/>
        <v>Mon</v>
      </c>
      <c r="V869" s="13" t="str">
        <f t="shared" si="119"/>
        <v>Sat</v>
      </c>
    </row>
    <row r="870" spans="1:22" x14ac:dyDescent="0.25">
      <c r="A870" t="s">
        <v>930</v>
      </c>
      <c r="B870" t="s">
        <v>50</v>
      </c>
      <c r="C870" t="s">
        <v>59</v>
      </c>
      <c r="D870" t="s">
        <v>27</v>
      </c>
      <c r="F870" s="10">
        <v>44368</v>
      </c>
      <c r="G870" s="10"/>
      <c r="H870" s="5">
        <v>1</v>
      </c>
      <c r="I870" s="11"/>
      <c r="J870" s="11"/>
      <c r="K870" s="12"/>
      <c r="L870" s="12">
        <v>193.8409</v>
      </c>
      <c r="M870" t="s">
        <v>33</v>
      </c>
      <c r="N870" s="14" t="str">
        <f t="shared" si="112"/>
        <v/>
      </c>
      <c r="O870" s="13" cm="1">
        <f t="array" ref="O870">INDEX(TechRate,MATCH(H870,TechNum,0))</f>
        <v>80</v>
      </c>
      <c r="P870" s="15">
        <f t="shared" si="113"/>
        <v>0</v>
      </c>
      <c r="Q870" s="15">
        <f t="shared" si="114"/>
        <v>0</v>
      </c>
      <c r="R870" s="15">
        <f t="shared" si="115"/>
        <v>193.8409</v>
      </c>
      <c r="S870" s="15">
        <f t="shared" si="116"/>
        <v>193.8409</v>
      </c>
      <c r="T870" s="15">
        <f t="shared" si="117"/>
        <v>193.8409</v>
      </c>
      <c r="U870" s="13" t="str">
        <f t="shared" si="118"/>
        <v>Mon</v>
      </c>
      <c r="V870" s="13" t="str">
        <f t="shared" si="119"/>
        <v>Sat</v>
      </c>
    </row>
    <row r="871" spans="1:22" x14ac:dyDescent="0.25">
      <c r="A871" t="s">
        <v>931</v>
      </c>
      <c r="B871" t="s">
        <v>50</v>
      </c>
      <c r="C871" t="s">
        <v>59</v>
      </c>
      <c r="D871" t="s">
        <v>27</v>
      </c>
      <c r="F871" s="10">
        <v>44368</v>
      </c>
      <c r="G871" s="10"/>
      <c r="H871" s="5">
        <v>1</v>
      </c>
      <c r="I871" s="11"/>
      <c r="J871" s="11"/>
      <c r="K871" s="12"/>
      <c r="L871" s="12">
        <v>901.5</v>
      </c>
      <c r="M871" t="s">
        <v>34</v>
      </c>
      <c r="N871" s="14" t="str">
        <f t="shared" si="112"/>
        <v/>
      </c>
      <c r="O871" s="13" cm="1">
        <f t="array" ref="O871">INDEX(TechRate,MATCH(H871,TechNum,0))</f>
        <v>80</v>
      </c>
      <c r="P871" s="15">
        <f t="shared" si="113"/>
        <v>0</v>
      </c>
      <c r="Q871" s="15">
        <f t="shared" si="114"/>
        <v>0</v>
      </c>
      <c r="R871" s="15">
        <f t="shared" si="115"/>
        <v>901.5</v>
      </c>
      <c r="S871" s="15">
        <f t="shared" si="116"/>
        <v>901.5</v>
      </c>
      <c r="T871" s="15">
        <f t="shared" si="117"/>
        <v>901.5</v>
      </c>
      <c r="U871" s="13" t="str">
        <f t="shared" si="118"/>
        <v>Mon</v>
      </c>
      <c r="V871" s="13" t="str">
        <f t="shared" si="119"/>
        <v>Sat</v>
      </c>
    </row>
    <row r="872" spans="1:22" x14ac:dyDescent="0.25">
      <c r="A872" t="s">
        <v>932</v>
      </c>
      <c r="B872" t="s">
        <v>49</v>
      </c>
      <c r="C872" t="s">
        <v>59</v>
      </c>
      <c r="D872" t="s">
        <v>26</v>
      </c>
      <c r="F872" s="10">
        <v>44368</v>
      </c>
      <c r="G872" s="10"/>
      <c r="H872" s="5">
        <v>1</v>
      </c>
      <c r="I872" s="11"/>
      <c r="J872" s="11"/>
      <c r="K872" s="12"/>
      <c r="L872" s="12">
        <v>64.342100000000002</v>
      </c>
      <c r="M872" t="s">
        <v>32</v>
      </c>
      <c r="N872" s="14" t="str">
        <f t="shared" si="112"/>
        <v/>
      </c>
      <c r="O872" s="13" cm="1">
        <f t="array" ref="O872">INDEX(TechRate,MATCH(H872,TechNum,0))</f>
        <v>80</v>
      </c>
      <c r="P872" s="15">
        <f t="shared" si="113"/>
        <v>0</v>
      </c>
      <c r="Q872" s="15">
        <f t="shared" si="114"/>
        <v>0</v>
      </c>
      <c r="R872" s="15">
        <f t="shared" si="115"/>
        <v>64.342100000000002</v>
      </c>
      <c r="S872" s="15">
        <f t="shared" si="116"/>
        <v>64.342100000000002</v>
      </c>
      <c r="T872" s="15">
        <f t="shared" si="117"/>
        <v>64.342100000000002</v>
      </c>
      <c r="U872" s="13" t="str">
        <f t="shared" si="118"/>
        <v>Mon</v>
      </c>
      <c r="V872" s="13" t="str">
        <f t="shared" si="119"/>
        <v>Sat</v>
      </c>
    </row>
    <row r="873" spans="1:22" x14ac:dyDescent="0.25">
      <c r="A873" t="s">
        <v>933</v>
      </c>
      <c r="B873" t="s">
        <v>49</v>
      </c>
      <c r="C873" t="s">
        <v>59</v>
      </c>
      <c r="D873" t="s">
        <v>26</v>
      </c>
      <c r="F873" s="10">
        <v>44368</v>
      </c>
      <c r="G873" s="10"/>
      <c r="H873" s="5">
        <v>1</v>
      </c>
      <c r="I873" s="11"/>
      <c r="J873" s="11"/>
      <c r="K873" s="12"/>
      <c r="L873" s="12">
        <v>64.342100000000002</v>
      </c>
      <c r="M873" t="s">
        <v>32</v>
      </c>
      <c r="N873" s="14" t="str">
        <f t="shared" si="112"/>
        <v/>
      </c>
      <c r="O873" s="13" cm="1">
        <f t="array" ref="O873">INDEX(TechRate,MATCH(H873,TechNum,0))</f>
        <v>80</v>
      </c>
      <c r="P873" s="15">
        <f t="shared" si="113"/>
        <v>0</v>
      </c>
      <c r="Q873" s="15">
        <f t="shared" si="114"/>
        <v>0</v>
      </c>
      <c r="R873" s="15">
        <f t="shared" si="115"/>
        <v>64.342100000000002</v>
      </c>
      <c r="S873" s="15">
        <f t="shared" si="116"/>
        <v>64.342100000000002</v>
      </c>
      <c r="T873" s="15">
        <f t="shared" si="117"/>
        <v>64.342100000000002</v>
      </c>
      <c r="U873" s="13" t="str">
        <f t="shared" si="118"/>
        <v>Mon</v>
      </c>
      <c r="V873" s="13" t="str">
        <f t="shared" si="119"/>
        <v>Sat</v>
      </c>
    </row>
    <row r="874" spans="1:22" x14ac:dyDescent="0.25">
      <c r="A874" t="s">
        <v>934</v>
      </c>
      <c r="B874" t="s">
        <v>49</v>
      </c>
      <c r="C874" t="s">
        <v>24</v>
      </c>
      <c r="D874" t="s">
        <v>27</v>
      </c>
      <c r="F874" s="10">
        <v>44368</v>
      </c>
      <c r="G874" s="10"/>
      <c r="H874" s="5">
        <v>2</v>
      </c>
      <c r="I874" s="11"/>
      <c r="J874" s="11"/>
      <c r="K874" s="12"/>
      <c r="L874" s="12">
        <v>282</v>
      </c>
      <c r="M874" t="s">
        <v>33</v>
      </c>
      <c r="N874" s="14" t="str">
        <f t="shared" si="112"/>
        <v/>
      </c>
      <c r="O874" s="13" cm="1">
        <f t="array" ref="O874">INDEX(TechRate,MATCH(H874,TechNum,0))</f>
        <v>140</v>
      </c>
      <c r="P874" s="15">
        <f t="shared" si="113"/>
        <v>0</v>
      </c>
      <c r="Q874" s="15">
        <f t="shared" si="114"/>
        <v>0</v>
      </c>
      <c r="R874" s="15">
        <f t="shared" si="115"/>
        <v>282</v>
      </c>
      <c r="S874" s="15">
        <f t="shared" si="116"/>
        <v>282</v>
      </c>
      <c r="T874" s="15">
        <f t="shared" si="117"/>
        <v>282</v>
      </c>
      <c r="U874" s="13" t="str">
        <f t="shared" si="118"/>
        <v>Mon</v>
      </c>
      <c r="V874" s="13" t="str">
        <f t="shared" si="119"/>
        <v>Sat</v>
      </c>
    </row>
    <row r="875" spans="1:22" x14ac:dyDescent="0.25">
      <c r="A875" t="s">
        <v>935</v>
      </c>
      <c r="B875" t="s">
        <v>53</v>
      </c>
      <c r="C875" t="s">
        <v>23</v>
      </c>
      <c r="D875" t="s">
        <v>26</v>
      </c>
      <c r="F875" s="10">
        <v>44369</v>
      </c>
      <c r="G875" s="10">
        <v>44393</v>
      </c>
      <c r="H875" s="5">
        <v>1</v>
      </c>
      <c r="I875" s="11"/>
      <c r="J875" s="11"/>
      <c r="K875" s="12">
        <v>0.25</v>
      </c>
      <c r="L875" s="12">
        <v>21.33</v>
      </c>
      <c r="M875" t="s">
        <v>32</v>
      </c>
      <c r="N875" s="14">
        <f t="shared" si="112"/>
        <v>24</v>
      </c>
      <c r="O875" s="13" cm="1">
        <f t="array" ref="O875">INDEX(TechRate,MATCH(H875,TechNum,0))</f>
        <v>80</v>
      </c>
      <c r="P875" s="15">
        <f t="shared" si="113"/>
        <v>20</v>
      </c>
      <c r="Q875" s="15">
        <f t="shared" si="114"/>
        <v>20</v>
      </c>
      <c r="R875" s="15">
        <f t="shared" si="115"/>
        <v>21.33</v>
      </c>
      <c r="S875" s="15">
        <f t="shared" si="116"/>
        <v>41.33</v>
      </c>
      <c r="T875" s="15">
        <f t="shared" si="117"/>
        <v>41.33</v>
      </c>
      <c r="U875" s="13" t="str">
        <f t="shared" si="118"/>
        <v>Tue</v>
      </c>
      <c r="V875" s="13" t="str">
        <f t="shared" si="119"/>
        <v>Fri</v>
      </c>
    </row>
    <row r="876" spans="1:22" x14ac:dyDescent="0.25">
      <c r="A876" t="s">
        <v>936</v>
      </c>
      <c r="B876" t="s">
        <v>51</v>
      </c>
      <c r="C876" t="s">
        <v>22</v>
      </c>
      <c r="D876" t="s">
        <v>27</v>
      </c>
      <c r="F876" s="10">
        <v>44369</v>
      </c>
      <c r="G876" s="10">
        <v>44396</v>
      </c>
      <c r="H876" s="5">
        <v>2</v>
      </c>
      <c r="I876" s="11"/>
      <c r="J876" s="11"/>
      <c r="K876" s="12">
        <v>0.25</v>
      </c>
      <c r="L876" s="12">
        <v>55.89</v>
      </c>
      <c r="M876" t="s">
        <v>32</v>
      </c>
      <c r="N876" s="14">
        <f t="shared" si="112"/>
        <v>27</v>
      </c>
      <c r="O876" s="13" cm="1">
        <f t="array" ref="O876">INDEX(TechRate,MATCH(H876,TechNum,0))</f>
        <v>140</v>
      </c>
      <c r="P876" s="15">
        <f t="shared" si="113"/>
        <v>35</v>
      </c>
      <c r="Q876" s="15">
        <f t="shared" si="114"/>
        <v>35</v>
      </c>
      <c r="R876" s="15">
        <f t="shared" si="115"/>
        <v>55.89</v>
      </c>
      <c r="S876" s="15">
        <f t="shared" si="116"/>
        <v>90.89</v>
      </c>
      <c r="T876" s="15">
        <f t="shared" si="117"/>
        <v>90.89</v>
      </c>
      <c r="U876" s="13" t="str">
        <f t="shared" si="118"/>
        <v>Tue</v>
      </c>
      <c r="V876" s="13" t="str">
        <f t="shared" si="119"/>
        <v>Mon</v>
      </c>
    </row>
    <row r="877" spans="1:22" x14ac:dyDescent="0.25">
      <c r="A877" t="s">
        <v>937</v>
      </c>
      <c r="B877" t="s">
        <v>50</v>
      </c>
      <c r="C877" t="s">
        <v>23</v>
      </c>
      <c r="D877" t="s">
        <v>28</v>
      </c>
      <c r="F877" s="10">
        <v>44369</v>
      </c>
      <c r="G877" s="10">
        <v>44398</v>
      </c>
      <c r="H877" s="5">
        <v>2</v>
      </c>
      <c r="I877" s="11"/>
      <c r="J877" s="11"/>
      <c r="K877" s="12">
        <v>0.5</v>
      </c>
      <c r="L877" s="12">
        <v>227.13</v>
      </c>
      <c r="M877" t="s">
        <v>32</v>
      </c>
      <c r="N877" s="14">
        <f t="shared" si="112"/>
        <v>29</v>
      </c>
      <c r="O877" s="13" cm="1">
        <f t="array" ref="O877">INDEX(TechRate,MATCH(H877,TechNum,0))</f>
        <v>140</v>
      </c>
      <c r="P877" s="15">
        <f t="shared" si="113"/>
        <v>70</v>
      </c>
      <c r="Q877" s="15">
        <f t="shared" si="114"/>
        <v>70</v>
      </c>
      <c r="R877" s="15">
        <f t="shared" si="115"/>
        <v>227.13</v>
      </c>
      <c r="S877" s="15">
        <f t="shared" si="116"/>
        <v>297.13</v>
      </c>
      <c r="T877" s="15">
        <f t="shared" si="117"/>
        <v>297.13</v>
      </c>
      <c r="U877" s="13" t="str">
        <f t="shared" si="118"/>
        <v>Tue</v>
      </c>
      <c r="V877" s="13" t="str">
        <f t="shared" si="119"/>
        <v>Wed</v>
      </c>
    </row>
    <row r="878" spans="1:22" x14ac:dyDescent="0.25">
      <c r="A878" t="s">
        <v>938</v>
      </c>
      <c r="B878" t="s">
        <v>50</v>
      </c>
      <c r="C878" t="s">
        <v>59</v>
      </c>
      <c r="D878" t="s">
        <v>28</v>
      </c>
      <c r="F878" s="10">
        <v>44369</v>
      </c>
      <c r="G878" s="10"/>
      <c r="H878" s="5">
        <v>2</v>
      </c>
      <c r="I878" s="11" t="s">
        <v>18</v>
      </c>
      <c r="J878" s="11" t="s">
        <v>18</v>
      </c>
      <c r="K878" s="12"/>
      <c r="L878" s="12">
        <v>593.44470000000001</v>
      </c>
      <c r="M878" t="s">
        <v>35</v>
      </c>
      <c r="N878" s="14" t="str">
        <f t="shared" si="112"/>
        <v/>
      </c>
      <c r="O878" s="13" cm="1">
        <f t="array" ref="O878">INDEX(TechRate,MATCH(H878,TechNum,0))</f>
        <v>140</v>
      </c>
      <c r="P878" s="15">
        <f t="shared" si="113"/>
        <v>0</v>
      </c>
      <c r="Q878" s="15">
        <f t="shared" si="114"/>
        <v>0</v>
      </c>
      <c r="R878" s="15">
        <f t="shared" si="115"/>
        <v>0</v>
      </c>
      <c r="S878" s="15">
        <f t="shared" si="116"/>
        <v>593.44470000000001</v>
      </c>
      <c r="T878" s="15">
        <f t="shared" si="117"/>
        <v>0</v>
      </c>
      <c r="U878" s="13" t="str">
        <f t="shared" si="118"/>
        <v>Tue</v>
      </c>
      <c r="V878" s="13" t="str">
        <f t="shared" si="119"/>
        <v>Sat</v>
      </c>
    </row>
    <row r="879" spans="1:22" x14ac:dyDescent="0.25">
      <c r="A879" t="s">
        <v>939</v>
      </c>
      <c r="B879" t="s">
        <v>49</v>
      </c>
      <c r="C879" t="s">
        <v>24</v>
      </c>
      <c r="D879" t="s">
        <v>28</v>
      </c>
      <c r="F879" s="10">
        <v>44369</v>
      </c>
      <c r="G879" s="10"/>
      <c r="H879" s="5">
        <v>1</v>
      </c>
      <c r="I879" s="11"/>
      <c r="J879" s="11"/>
      <c r="K879" s="12"/>
      <c r="L879" s="12">
        <v>65.496899999999997</v>
      </c>
      <c r="M879" t="s">
        <v>32</v>
      </c>
      <c r="N879" s="14" t="str">
        <f t="shared" si="112"/>
        <v/>
      </c>
      <c r="O879" s="13" cm="1">
        <f t="array" ref="O879">INDEX(TechRate,MATCH(H879,TechNum,0))</f>
        <v>80</v>
      </c>
      <c r="P879" s="15">
        <f t="shared" si="113"/>
        <v>0</v>
      </c>
      <c r="Q879" s="15">
        <f t="shared" si="114"/>
        <v>0</v>
      </c>
      <c r="R879" s="15">
        <f t="shared" si="115"/>
        <v>65.496899999999997</v>
      </c>
      <c r="S879" s="15">
        <f t="shared" si="116"/>
        <v>65.496899999999997</v>
      </c>
      <c r="T879" s="15">
        <f t="shared" si="117"/>
        <v>65.496899999999997</v>
      </c>
      <c r="U879" s="13" t="str">
        <f t="shared" si="118"/>
        <v>Tue</v>
      </c>
      <c r="V879" s="13" t="str">
        <f t="shared" si="119"/>
        <v>Sat</v>
      </c>
    </row>
    <row r="880" spans="1:22" x14ac:dyDescent="0.25">
      <c r="A880" t="s">
        <v>940</v>
      </c>
      <c r="B880" t="s">
        <v>55</v>
      </c>
      <c r="C880" t="s">
        <v>22</v>
      </c>
      <c r="D880" t="s">
        <v>28</v>
      </c>
      <c r="F880" s="10">
        <v>44369</v>
      </c>
      <c r="G880" s="10"/>
      <c r="H880" s="5">
        <v>2</v>
      </c>
      <c r="I880" s="11"/>
      <c r="J880" s="11"/>
      <c r="K880" s="12"/>
      <c r="L880" s="12">
        <v>1137.74</v>
      </c>
      <c r="M880" t="s">
        <v>32</v>
      </c>
      <c r="N880" s="14" t="str">
        <f t="shared" si="112"/>
        <v/>
      </c>
      <c r="O880" s="13" cm="1">
        <f t="array" ref="O880">INDEX(TechRate,MATCH(H880,TechNum,0))</f>
        <v>140</v>
      </c>
      <c r="P880" s="15">
        <f t="shared" si="113"/>
        <v>0</v>
      </c>
      <c r="Q880" s="15">
        <f t="shared" si="114"/>
        <v>0</v>
      </c>
      <c r="R880" s="15">
        <f t="shared" si="115"/>
        <v>1137.74</v>
      </c>
      <c r="S880" s="15">
        <f t="shared" si="116"/>
        <v>1137.74</v>
      </c>
      <c r="T880" s="15">
        <f t="shared" si="117"/>
        <v>1137.74</v>
      </c>
      <c r="U880" s="13" t="str">
        <f t="shared" si="118"/>
        <v>Tue</v>
      </c>
      <c r="V880" s="13" t="str">
        <f t="shared" si="119"/>
        <v>Sat</v>
      </c>
    </row>
    <row r="881" spans="1:22" x14ac:dyDescent="0.25">
      <c r="A881" t="s">
        <v>941</v>
      </c>
      <c r="B881" t="s">
        <v>49</v>
      </c>
      <c r="C881" t="s">
        <v>59</v>
      </c>
      <c r="D881" t="s">
        <v>17</v>
      </c>
      <c r="F881" s="10">
        <v>44369</v>
      </c>
      <c r="G881" s="10"/>
      <c r="H881" s="5">
        <v>1</v>
      </c>
      <c r="I881" s="11"/>
      <c r="J881" s="11"/>
      <c r="K881" s="12"/>
      <c r="L881" s="12">
        <v>272.99959999999999</v>
      </c>
      <c r="M881" t="s">
        <v>33</v>
      </c>
      <c r="N881" s="14" t="str">
        <f t="shared" si="112"/>
        <v/>
      </c>
      <c r="O881" s="13" cm="1">
        <f t="array" ref="O881">INDEX(TechRate,MATCH(H881,TechNum,0))</f>
        <v>80</v>
      </c>
      <c r="P881" s="15">
        <f t="shared" si="113"/>
        <v>0</v>
      </c>
      <c r="Q881" s="15">
        <f t="shared" si="114"/>
        <v>0</v>
      </c>
      <c r="R881" s="15">
        <f t="shared" si="115"/>
        <v>272.99959999999999</v>
      </c>
      <c r="S881" s="15">
        <f t="shared" si="116"/>
        <v>272.99959999999999</v>
      </c>
      <c r="T881" s="15">
        <f t="shared" si="117"/>
        <v>272.99959999999999</v>
      </c>
      <c r="U881" s="13" t="str">
        <f t="shared" si="118"/>
        <v>Tue</v>
      </c>
      <c r="V881" s="13" t="str">
        <f t="shared" si="119"/>
        <v>Sat</v>
      </c>
    </row>
    <row r="882" spans="1:22" x14ac:dyDescent="0.25">
      <c r="A882" t="s">
        <v>942</v>
      </c>
      <c r="B882" t="s">
        <v>52</v>
      </c>
      <c r="C882" t="s">
        <v>58</v>
      </c>
      <c r="D882" t="s">
        <v>26</v>
      </c>
      <c r="F882" s="10">
        <v>44370</v>
      </c>
      <c r="G882" s="10">
        <v>44372</v>
      </c>
      <c r="H882" s="5">
        <v>1</v>
      </c>
      <c r="I882" s="11"/>
      <c r="J882" s="11"/>
      <c r="K882" s="12">
        <v>0.25</v>
      </c>
      <c r="L882" s="12">
        <v>270.44560000000001</v>
      </c>
      <c r="M882" t="s">
        <v>32</v>
      </c>
      <c r="N882" s="14">
        <f t="shared" si="112"/>
        <v>2</v>
      </c>
      <c r="O882" s="13" cm="1">
        <f t="array" ref="O882">INDEX(TechRate,MATCH(H882,TechNum,0))</f>
        <v>80</v>
      </c>
      <c r="P882" s="15">
        <f t="shared" si="113"/>
        <v>20</v>
      </c>
      <c r="Q882" s="15">
        <f t="shared" si="114"/>
        <v>20</v>
      </c>
      <c r="R882" s="15">
        <f t="shared" si="115"/>
        <v>270.44560000000001</v>
      </c>
      <c r="S882" s="15">
        <f t="shared" si="116"/>
        <v>290.44560000000001</v>
      </c>
      <c r="T882" s="15">
        <f t="shared" si="117"/>
        <v>290.44560000000001</v>
      </c>
      <c r="U882" s="13" t="str">
        <f t="shared" si="118"/>
        <v>Wed</v>
      </c>
      <c r="V882" s="13" t="str">
        <f t="shared" si="119"/>
        <v>Fri</v>
      </c>
    </row>
    <row r="883" spans="1:22" x14ac:dyDescent="0.25">
      <c r="A883" t="s">
        <v>943</v>
      </c>
      <c r="B883" t="s">
        <v>49</v>
      </c>
      <c r="C883" t="s">
        <v>23</v>
      </c>
      <c r="D883" t="s">
        <v>27</v>
      </c>
      <c r="F883" s="10">
        <v>44370</v>
      </c>
      <c r="G883" s="10">
        <v>44380</v>
      </c>
      <c r="H883" s="5">
        <v>1</v>
      </c>
      <c r="I883" s="11"/>
      <c r="J883" s="11"/>
      <c r="K883" s="12">
        <v>1</v>
      </c>
      <c r="L883" s="12">
        <v>180</v>
      </c>
      <c r="M883" t="s">
        <v>34</v>
      </c>
      <c r="N883" s="14">
        <f t="shared" si="112"/>
        <v>10</v>
      </c>
      <c r="O883" s="13" cm="1">
        <f t="array" ref="O883">INDEX(TechRate,MATCH(H883,TechNum,0))</f>
        <v>80</v>
      </c>
      <c r="P883" s="15">
        <f t="shared" si="113"/>
        <v>80</v>
      </c>
      <c r="Q883" s="15">
        <f t="shared" si="114"/>
        <v>80</v>
      </c>
      <c r="R883" s="15">
        <f t="shared" si="115"/>
        <v>180</v>
      </c>
      <c r="S883" s="15">
        <f t="shared" si="116"/>
        <v>260</v>
      </c>
      <c r="T883" s="15">
        <f t="shared" si="117"/>
        <v>260</v>
      </c>
      <c r="U883" s="13" t="str">
        <f t="shared" si="118"/>
        <v>Wed</v>
      </c>
      <c r="V883" s="13" t="str">
        <f t="shared" si="119"/>
        <v>Sat</v>
      </c>
    </row>
    <row r="884" spans="1:22" x14ac:dyDescent="0.25">
      <c r="A884" t="s">
        <v>944</v>
      </c>
      <c r="B884" t="s">
        <v>52</v>
      </c>
      <c r="C884" t="s">
        <v>58</v>
      </c>
      <c r="D884" t="s">
        <v>17</v>
      </c>
      <c r="F884" s="10">
        <v>44370</v>
      </c>
      <c r="G884" s="10">
        <v>44390</v>
      </c>
      <c r="H884" s="5">
        <v>1</v>
      </c>
      <c r="I884" s="11"/>
      <c r="J884" s="11"/>
      <c r="K884" s="12">
        <v>1</v>
      </c>
      <c r="L884" s="12">
        <v>188.9469</v>
      </c>
      <c r="M884" t="s">
        <v>32</v>
      </c>
      <c r="N884" s="14">
        <f t="shared" si="112"/>
        <v>20</v>
      </c>
      <c r="O884" s="13" cm="1">
        <f t="array" ref="O884">INDEX(TechRate,MATCH(H884,TechNum,0))</f>
        <v>80</v>
      </c>
      <c r="P884" s="15">
        <f t="shared" si="113"/>
        <v>80</v>
      </c>
      <c r="Q884" s="15">
        <f t="shared" si="114"/>
        <v>80</v>
      </c>
      <c r="R884" s="15">
        <f t="shared" si="115"/>
        <v>188.9469</v>
      </c>
      <c r="S884" s="15">
        <f t="shared" si="116"/>
        <v>268.94690000000003</v>
      </c>
      <c r="T884" s="15">
        <f t="shared" si="117"/>
        <v>268.94690000000003</v>
      </c>
      <c r="U884" s="13" t="str">
        <f t="shared" si="118"/>
        <v>Wed</v>
      </c>
      <c r="V884" s="13" t="str">
        <f t="shared" si="119"/>
        <v>Tue</v>
      </c>
    </row>
    <row r="885" spans="1:22" x14ac:dyDescent="0.25">
      <c r="A885" t="s">
        <v>945</v>
      </c>
      <c r="B885" t="s">
        <v>56</v>
      </c>
      <c r="C885" t="s">
        <v>22</v>
      </c>
      <c r="D885" t="s">
        <v>26</v>
      </c>
      <c r="F885" s="10">
        <v>44370</v>
      </c>
      <c r="G885" s="10">
        <v>44398</v>
      </c>
      <c r="H885" s="5">
        <v>1</v>
      </c>
      <c r="I885" s="11"/>
      <c r="J885" s="11"/>
      <c r="K885" s="12">
        <v>0.25</v>
      </c>
      <c r="L885" s="12">
        <v>37.582099999999997</v>
      </c>
      <c r="M885" t="s">
        <v>32</v>
      </c>
      <c r="N885" s="14">
        <f t="shared" si="112"/>
        <v>28</v>
      </c>
      <c r="O885" s="13" cm="1">
        <f t="array" ref="O885">INDEX(TechRate,MATCH(H885,TechNum,0))</f>
        <v>80</v>
      </c>
      <c r="P885" s="15">
        <f t="shared" si="113"/>
        <v>20</v>
      </c>
      <c r="Q885" s="15">
        <f t="shared" si="114"/>
        <v>20</v>
      </c>
      <c r="R885" s="15">
        <f t="shared" si="115"/>
        <v>37.582099999999997</v>
      </c>
      <c r="S885" s="15">
        <f t="shared" si="116"/>
        <v>57.582099999999997</v>
      </c>
      <c r="T885" s="15">
        <f t="shared" si="117"/>
        <v>57.582099999999997</v>
      </c>
      <c r="U885" s="13" t="str">
        <f t="shared" si="118"/>
        <v>Wed</v>
      </c>
      <c r="V885" s="13" t="str">
        <f t="shared" si="119"/>
        <v>Wed</v>
      </c>
    </row>
    <row r="886" spans="1:22" x14ac:dyDescent="0.25">
      <c r="A886" t="s">
        <v>946</v>
      </c>
      <c r="B886" t="s">
        <v>50</v>
      </c>
      <c r="C886" t="s">
        <v>59</v>
      </c>
      <c r="D886" t="s">
        <v>28</v>
      </c>
      <c r="F886" s="10">
        <v>44370</v>
      </c>
      <c r="G886" s="10">
        <v>44396</v>
      </c>
      <c r="H886" s="5">
        <v>1</v>
      </c>
      <c r="I886" s="11"/>
      <c r="J886" s="11"/>
      <c r="K886" s="12">
        <v>0.5</v>
      </c>
      <c r="L886" s="12">
        <v>20</v>
      </c>
      <c r="M886" t="s">
        <v>32</v>
      </c>
      <c r="N886" s="14">
        <f t="shared" si="112"/>
        <v>26</v>
      </c>
      <c r="O886" s="13" cm="1">
        <f t="array" ref="O886">INDEX(TechRate,MATCH(H886,TechNum,0))</f>
        <v>80</v>
      </c>
      <c r="P886" s="15">
        <f t="shared" si="113"/>
        <v>40</v>
      </c>
      <c r="Q886" s="15">
        <f t="shared" si="114"/>
        <v>40</v>
      </c>
      <c r="R886" s="15">
        <f t="shared" si="115"/>
        <v>20</v>
      </c>
      <c r="S886" s="15">
        <f t="shared" si="116"/>
        <v>60</v>
      </c>
      <c r="T886" s="15">
        <f t="shared" si="117"/>
        <v>60</v>
      </c>
      <c r="U886" s="13" t="str">
        <f t="shared" si="118"/>
        <v>Wed</v>
      </c>
      <c r="V886" s="13" t="str">
        <f t="shared" si="119"/>
        <v>Mon</v>
      </c>
    </row>
    <row r="887" spans="1:22" x14ac:dyDescent="0.25">
      <c r="A887" t="s">
        <v>947</v>
      </c>
      <c r="B887" t="s">
        <v>52</v>
      </c>
      <c r="C887" t="s">
        <v>24</v>
      </c>
      <c r="D887" t="s">
        <v>26</v>
      </c>
      <c r="F887" s="10">
        <v>44370</v>
      </c>
      <c r="G887" s="10">
        <v>44396</v>
      </c>
      <c r="H887" s="5">
        <v>1</v>
      </c>
      <c r="I887" s="11"/>
      <c r="J887" s="11"/>
      <c r="K887" s="12">
        <v>0.25</v>
      </c>
      <c r="L887" s="12">
        <v>78.278999999999996</v>
      </c>
      <c r="M887" t="s">
        <v>33</v>
      </c>
      <c r="N887" s="14">
        <f t="shared" si="112"/>
        <v>26</v>
      </c>
      <c r="O887" s="13" cm="1">
        <f t="array" ref="O887">INDEX(TechRate,MATCH(H887,TechNum,0))</f>
        <v>80</v>
      </c>
      <c r="P887" s="15">
        <f t="shared" si="113"/>
        <v>20</v>
      </c>
      <c r="Q887" s="15">
        <f t="shared" si="114"/>
        <v>20</v>
      </c>
      <c r="R887" s="15">
        <f t="shared" si="115"/>
        <v>78.278999999999996</v>
      </c>
      <c r="S887" s="15">
        <f t="shared" si="116"/>
        <v>98.278999999999996</v>
      </c>
      <c r="T887" s="15">
        <f t="shared" si="117"/>
        <v>98.278999999999996</v>
      </c>
      <c r="U887" s="13" t="str">
        <f t="shared" si="118"/>
        <v>Wed</v>
      </c>
      <c r="V887" s="13" t="str">
        <f t="shared" si="119"/>
        <v>Mon</v>
      </c>
    </row>
    <row r="888" spans="1:22" x14ac:dyDescent="0.25">
      <c r="A888" t="s">
        <v>948</v>
      </c>
      <c r="B888" t="s">
        <v>52</v>
      </c>
      <c r="C888" t="s">
        <v>22</v>
      </c>
      <c r="D888" t="s">
        <v>26</v>
      </c>
      <c r="F888" s="10">
        <v>44370</v>
      </c>
      <c r="G888" s="10">
        <v>44399</v>
      </c>
      <c r="H888" s="5">
        <v>1</v>
      </c>
      <c r="I888" s="11"/>
      <c r="J888" s="11"/>
      <c r="K888" s="12">
        <v>0.25</v>
      </c>
      <c r="L888" s="12">
        <v>37.293500000000002</v>
      </c>
      <c r="M888" t="s">
        <v>32</v>
      </c>
      <c r="N888" s="14">
        <f t="shared" si="112"/>
        <v>29</v>
      </c>
      <c r="O888" s="13" cm="1">
        <f t="array" ref="O888">INDEX(TechRate,MATCH(H888,TechNum,0))</f>
        <v>80</v>
      </c>
      <c r="P888" s="15">
        <f t="shared" si="113"/>
        <v>20</v>
      </c>
      <c r="Q888" s="15">
        <f t="shared" si="114"/>
        <v>20</v>
      </c>
      <c r="R888" s="15">
        <f t="shared" si="115"/>
        <v>37.293500000000002</v>
      </c>
      <c r="S888" s="15">
        <f t="shared" si="116"/>
        <v>57.293500000000002</v>
      </c>
      <c r="T888" s="15">
        <f t="shared" si="117"/>
        <v>57.293500000000002</v>
      </c>
      <c r="U888" s="13" t="str">
        <f t="shared" si="118"/>
        <v>Wed</v>
      </c>
      <c r="V888" s="13" t="str">
        <f t="shared" si="119"/>
        <v>Thu</v>
      </c>
    </row>
    <row r="889" spans="1:22" x14ac:dyDescent="0.25">
      <c r="A889" t="s">
        <v>949</v>
      </c>
      <c r="B889" t="s">
        <v>51</v>
      </c>
      <c r="C889" t="s">
        <v>22</v>
      </c>
      <c r="D889" t="s">
        <v>26</v>
      </c>
      <c r="E889" t="s">
        <v>18</v>
      </c>
      <c r="F889" s="10">
        <v>44370</v>
      </c>
      <c r="G889" s="10"/>
      <c r="H889" s="5">
        <v>1</v>
      </c>
      <c r="I889" s="11"/>
      <c r="J889" s="11"/>
      <c r="K889" s="12"/>
      <c r="L889" s="12">
        <v>48.586199999999998</v>
      </c>
      <c r="M889" t="s">
        <v>33</v>
      </c>
      <c r="N889" s="14" t="str">
        <f t="shared" si="112"/>
        <v/>
      </c>
      <c r="O889" s="13" cm="1">
        <f t="array" ref="O889">INDEX(TechRate,MATCH(H889,TechNum,0))</f>
        <v>80</v>
      </c>
      <c r="P889" s="15">
        <f t="shared" si="113"/>
        <v>0</v>
      </c>
      <c r="Q889" s="15">
        <f t="shared" si="114"/>
        <v>0</v>
      </c>
      <c r="R889" s="15">
        <f t="shared" si="115"/>
        <v>48.586199999999998</v>
      </c>
      <c r="S889" s="15">
        <f t="shared" si="116"/>
        <v>48.586199999999998</v>
      </c>
      <c r="T889" s="15">
        <f t="shared" si="117"/>
        <v>48.586199999999998</v>
      </c>
      <c r="U889" s="13" t="str">
        <f t="shared" si="118"/>
        <v>Wed</v>
      </c>
      <c r="V889" s="13" t="str">
        <f t="shared" si="119"/>
        <v>Sat</v>
      </c>
    </row>
    <row r="890" spans="1:22" x14ac:dyDescent="0.25">
      <c r="A890" t="s">
        <v>950</v>
      </c>
      <c r="B890" t="s">
        <v>49</v>
      </c>
      <c r="C890" t="s">
        <v>24</v>
      </c>
      <c r="D890" t="s">
        <v>27</v>
      </c>
      <c r="F890" s="10">
        <v>44370</v>
      </c>
      <c r="G890" s="10"/>
      <c r="H890" s="5">
        <v>2</v>
      </c>
      <c r="I890" s="11"/>
      <c r="J890" s="11"/>
      <c r="K890" s="12"/>
      <c r="L890" s="12">
        <v>164.4</v>
      </c>
      <c r="M890" t="s">
        <v>33</v>
      </c>
      <c r="N890" s="14" t="str">
        <f t="shared" si="112"/>
        <v/>
      </c>
      <c r="O890" s="13" cm="1">
        <f t="array" ref="O890">INDEX(TechRate,MATCH(H890,TechNum,0))</f>
        <v>140</v>
      </c>
      <c r="P890" s="15">
        <f t="shared" si="113"/>
        <v>0</v>
      </c>
      <c r="Q890" s="15">
        <f t="shared" si="114"/>
        <v>0</v>
      </c>
      <c r="R890" s="15">
        <f t="shared" si="115"/>
        <v>164.4</v>
      </c>
      <c r="S890" s="15">
        <f t="shared" si="116"/>
        <v>164.4</v>
      </c>
      <c r="T890" s="15">
        <f t="shared" si="117"/>
        <v>164.4</v>
      </c>
      <c r="U890" s="13" t="str">
        <f t="shared" si="118"/>
        <v>Wed</v>
      </c>
      <c r="V890" s="13" t="str">
        <f t="shared" si="119"/>
        <v>Sat</v>
      </c>
    </row>
    <row r="891" spans="1:22" x14ac:dyDescent="0.25">
      <c r="A891" t="s">
        <v>951</v>
      </c>
      <c r="B891" t="s">
        <v>51</v>
      </c>
      <c r="C891" t="s">
        <v>22</v>
      </c>
      <c r="D891" t="s">
        <v>26</v>
      </c>
      <c r="F891" s="10">
        <v>44371</v>
      </c>
      <c r="G891" s="10">
        <v>44392</v>
      </c>
      <c r="H891" s="5">
        <v>2</v>
      </c>
      <c r="I891" s="11"/>
      <c r="J891" s="11"/>
      <c r="K891" s="12">
        <v>0.25</v>
      </c>
      <c r="L891" s="12">
        <v>268.05579999999998</v>
      </c>
      <c r="M891" t="s">
        <v>32</v>
      </c>
      <c r="N891" s="14">
        <f t="shared" si="112"/>
        <v>21</v>
      </c>
      <c r="O891" s="13" cm="1">
        <f t="array" ref="O891">INDEX(TechRate,MATCH(H891,TechNum,0))</f>
        <v>140</v>
      </c>
      <c r="P891" s="15">
        <f t="shared" si="113"/>
        <v>35</v>
      </c>
      <c r="Q891" s="15">
        <f t="shared" si="114"/>
        <v>35</v>
      </c>
      <c r="R891" s="15">
        <f t="shared" si="115"/>
        <v>268.05579999999998</v>
      </c>
      <c r="S891" s="15">
        <f t="shared" si="116"/>
        <v>303.05579999999998</v>
      </c>
      <c r="T891" s="15">
        <f t="shared" si="117"/>
        <v>303.05579999999998</v>
      </c>
      <c r="U891" s="13" t="str">
        <f t="shared" si="118"/>
        <v>Thu</v>
      </c>
      <c r="V891" s="13" t="str">
        <f t="shared" si="119"/>
        <v>Thu</v>
      </c>
    </row>
    <row r="892" spans="1:22" x14ac:dyDescent="0.25">
      <c r="A892" t="s">
        <v>952</v>
      </c>
      <c r="B892" t="s">
        <v>53</v>
      </c>
      <c r="C892" t="s">
        <v>23</v>
      </c>
      <c r="D892" t="s">
        <v>26</v>
      </c>
      <c r="F892" s="10">
        <v>44371</v>
      </c>
      <c r="G892" s="10">
        <v>44400</v>
      </c>
      <c r="H892" s="5">
        <v>1</v>
      </c>
      <c r="I892" s="11"/>
      <c r="J892" s="11"/>
      <c r="K892" s="12">
        <v>0.25</v>
      </c>
      <c r="L892" s="12">
        <v>19.196999999999999</v>
      </c>
      <c r="M892" t="s">
        <v>34</v>
      </c>
      <c r="N892" s="14">
        <f t="shared" si="112"/>
        <v>29</v>
      </c>
      <c r="O892" s="13" cm="1">
        <f t="array" ref="O892">INDEX(TechRate,MATCH(H892,TechNum,0))</f>
        <v>80</v>
      </c>
      <c r="P892" s="15">
        <f t="shared" si="113"/>
        <v>20</v>
      </c>
      <c r="Q892" s="15">
        <f t="shared" si="114"/>
        <v>20</v>
      </c>
      <c r="R892" s="15">
        <f t="shared" si="115"/>
        <v>19.196999999999999</v>
      </c>
      <c r="S892" s="15">
        <f t="shared" si="116"/>
        <v>39.197000000000003</v>
      </c>
      <c r="T892" s="15">
        <f t="shared" si="117"/>
        <v>39.197000000000003</v>
      </c>
      <c r="U892" s="13" t="str">
        <f t="shared" si="118"/>
        <v>Thu</v>
      </c>
      <c r="V892" s="13" t="str">
        <f t="shared" si="119"/>
        <v>Fri</v>
      </c>
    </row>
    <row r="893" spans="1:22" x14ac:dyDescent="0.25">
      <c r="A893" t="s">
        <v>953</v>
      </c>
      <c r="B893" t="s">
        <v>51</v>
      </c>
      <c r="C893" t="s">
        <v>22</v>
      </c>
      <c r="D893" t="s">
        <v>27</v>
      </c>
      <c r="F893" s="10">
        <v>44371</v>
      </c>
      <c r="G893" s="10">
        <v>44396</v>
      </c>
      <c r="H893" s="5">
        <v>2</v>
      </c>
      <c r="I893" s="11"/>
      <c r="J893" s="11"/>
      <c r="K893" s="12">
        <v>0.25</v>
      </c>
      <c r="L893" s="12">
        <v>21.33</v>
      </c>
      <c r="M893" t="s">
        <v>32</v>
      </c>
      <c r="N893" s="14">
        <f t="shared" si="112"/>
        <v>25</v>
      </c>
      <c r="O893" s="13" cm="1">
        <f t="array" ref="O893">INDEX(TechRate,MATCH(H893,TechNum,0))</f>
        <v>140</v>
      </c>
      <c r="P893" s="15">
        <f t="shared" si="113"/>
        <v>35</v>
      </c>
      <c r="Q893" s="15">
        <f t="shared" si="114"/>
        <v>35</v>
      </c>
      <c r="R893" s="15">
        <f t="shared" si="115"/>
        <v>21.33</v>
      </c>
      <c r="S893" s="15">
        <f t="shared" si="116"/>
        <v>56.33</v>
      </c>
      <c r="T893" s="15">
        <f t="shared" si="117"/>
        <v>56.33</v>
      </c>
      <c r="U893" s="13" t="str">
        <f t="shared" si="118"/>
        <v>Thu</v>
      </c>
      <c r="V893" s="13" t="str">
        <f t="shared" si="119"/>
        <v>Mon</v>
      </c>
    </row>
    <row r="894" spans="1:22" x14ac:dyDescent="0.25">
      <c r="A894" t="s">
        <v>954</v>
      </c>
      <c r="B894" t="s">
        <v>51</v>
      </c>
      <c r="C894" t="s">
        <v>24</v>
      </c>
      <c r="D894" t="s">
        <v>28</v>
      </c>
      <c r="F894" s="10">
        <v>44371</v>
      </c>
      <c r="G894" s="10"/>
      <c r="H894" s="5">
        <v>1</v>
      </c>
      <c r="I894" s="11"/>
      <c r="J894" s="11"/>
      <c r="K894" s="12"/>
      <c r="L894" s="12">
        <v>7.5</v>
      </c>
      <c r="M894" t="s">
        <v>33</v>
      </c>
      <c r="N894" s="14" t="str">
        <f t="shared" si="112"/>
        <v/>
      </c>
      <c r="O894" s="13" cm="1">
        <f t="array" ref="O894">INDEX(TechRate,MATCH(H894,TechNum,0))</f>
        <v>80</v>
      </c>
      <c r="P894" s="15">
        <f t="shared" si="113"/>
        <v>0</v>
      </c>
      <c r="Q894" s="15">
        <f t="shared" si="114"/>
        <v>0</v>
      </c>
      <c r="R894" s="15">
        <f t="shared" si="115"/>
        <v>7.5</v>
      </c>
      <c r="S894" s="15">
        <f t="shared" si="116"/>
        <v>7.5</v>
      </c>
      <c r="T894" s="15">
        <f t="shared" si="117"/>
        <v>7.5</v>
      </c>
      <c r="U894" s="13" t="str">
        <f t="shared" si="118"/>
        <v>Thu</v>
      </c>
      <c r="V894" s="13" t="str">
        <f t="shared" si="119"/>
        <v>Sat</v>
      </c>
    </row>
    <row r="895" spans="1:22" x14ac:dyDescent="0.25">
      <c r="A895" t="s">
        <v>955</v>
      </c>
      <c r="B895" t="s">
        <v>51</v>
      </c>
      <c r="C895" t="s">
        <v>22</v>
      </c>
      <c r="D895" t="s">
        <v>26</v>
      </c>
      <c r="F895" s="10">
        <v>44371</v>
      </c>
      <c r="G895" s="10"/>
      <c r="H895" s="5">
        <v>1</v>
      </c>
      <c r="I895" s="11"/>
      <c r="J895" s="11"/>
      <c r="K895" s="12"/>
      <c r="L895" s="12">
        <v>115.1866</v>
      </c>
      <c r="M895" t="s">
        <v>32</v>
      </c>
      <c r="N895" s="14" t="str">
        <f t="shared" si="112"/>
        <v/>
      </c>
      <c r="O895" s="13" cm="1">
        <f t="array" ref="O895">INDEX(TechRate,MATCH(H895,TechNum,0))</f>
        <v>80</v>
      </c>
      <c r="P895" s="15">
        <f t="shared" si="113"/>
        <v>0</v>
      </c>
      <c r="Q895" s="15">
        <f t="shared" si="114"/>
        <v>0</v>
      </c>
      <c r="R895" s="15">
        <f t="shared" si="115"/>
        <v>115.1866</v>
      </c>
      <c r="S895" s="15">
        <f t="shared" si="116"/>
        <v>115.1866</v>
      </c>
      <c r="T895" s="15">
        <f t="shared" si="117"/>
        <v>115.1866</v>
      </c>
      <c r="U895" s="13" t="str">
        <f t="shared" si="118"/>
        <v>Thu</v>
      </c>
      <c r="V895" s="13" t="str">
        <f t="shared" si="119"/>
        <v>Sat</v>
      </c>
    </row>
    <row r="896" spans="1:22" x14ac:dyDescent="0.25">
      <c r="A896" t="s">
        <v>956</v>
      </c>
      <c r="B896" t="s">
        <v>51</v>
      </c>
      <c r="C896" t="s">
        <v>22</v>
      </c>
      <c r="D896" t="s">
        <v>26</v>
      </c>
      <c r="F896" s="10">
        <v>44371</v>
      </c>
      <c r="G896" s="10"/>
      <c r="H896" s="5">
        <v>1</v>
      </c>
      <c r="I896" s="11"/>
      <c r="J896" s="11"/>
      <c r="K896" s="12"/>
      <c r="L896" s="12">
        <v>120</v>
      </c>
      <c r="M896" t="s">
        <v>32</v>
      </c>
      <c r="N896" s="14" t="str">
        <f t="shared" si="112"/>
        <v/>
      </c>
      <c r="O896" s="13" cm="1">
        <f t="array" ref="O896">INDEX(TechRate,MATCH(H896,TechNum,0))</f>
        <v>80</v>
      </c>
      <c r="P896" s="15">
        <f t="shared" si="113"/>
        <v>0</v>
      </c>
      <c r="Q896" s="15">
        <f t="shared" si="114"/>
        <v>0</v>
      </c>
      <c r="R896" s="15">
        <f t="shared" si="115"/>
        <v>120</v>
      </c>
      <c r="S896" s="15">
        <f t="shared" si="116"/>
        <v>120</v>
      </c>
      <c r="T896" s="15">
        <f t="shared" si="117"/>
        <v>120</v>
      </c>
      <c r="U896" s="13" t="str">
        <f t="shared" si="118"/>
        <v>Thu</v>
      </c>
      <c r="V896" s="13" t="str">
        <f t="shared" si="119"/>
        <v>Sat</v>
      </c>
    </row>
    <row r="897" spans="1:22" x14ac:dyDescent="0.25">
      <c r="A897" t="s">
        <v>957</v>
      </c>
      <c r="B897" t="s">
        <v>55</v>
      </c>
      <c r="C897" t="s">
        <v>22</v>
      </c>
      <c r="D897" t="s">
        <v>26</v>
      </c>
      <c r="F897" s="10">
        <v>44371</v>
      </c>
      <c r="G897" s="10"/>
      <c r="H897" s="5">
        <v>1</v>
      </c>
      <c r="I897" s="11"/>
      <c r="J897" s="11"/>
      <c r="K897" s="12"/>
      <c r="L897" s="12">
        <v>21</v>
      </c>
      <c r="M897" t="s">
        <v>32</v>
      </c>
      <c r="N897" s="14" t="str">
        <f t="shared" si="112"/>
        <v/>
      </c>
      <c r="O897" s="13" cm="1">
        <f t="array" ref="O897">INDEX(TechRate,MATCH(H897,TechNum,0))</f>
        <v>80</v>
      </c>
      <c r="P897" s="15">
        <f t="shared" si="113"/>
        <v>0</v>
      </c>
      <c r="Q897" s="15">
        <f t="shared" si="114"/>
        <v>0</v>
      </c>
      <c r="R897" s="15">
        <f t="shared" si="115"/>
        <v>21</v>
      </c>
      <c r="S897" s="15">
        <f t="shared" si="116"/>
        <v>21</v>
      </c>
      <c r="T897" s="15">
        <f t="shared" si="117"/>
        <v>21</v>
      </c>
      <c r="U897" s="13" t="str">
        <f t="shared" si="118"/>
        <v>Thu</v>
      </c>
      <c r="V897" s="13" t="str">
        <f t="shared" si="119"/>
        <v>Sat</v>
      </c>
    </row>
    <row r="898" spans="1:22" x14ac:dyDescent="0.25">
      <c r="A898" t="s">
        <v>958</v>
      </c>
      <c r="B898" t="s">
        <v>55</v>
      </c>
      <c r="C898" t="s">
        <v>22</v>
      </c>
      <c r="D898" t="s">
        <v>27</v>
      </c>
      <c r="F898" s="10">
        <v>44371</v>
      </c>
      <c r="G898" s="10"/>
      <c r="H898" s="5">
        <v>1</v>
      </c>
      <c r="I898" s="11"/>
      <c r="J898" s="11"/>
      <c r="K898" s="12"/>
      <c r="L898" s="12">
        <v>58.89</v>
      </c>
      <c r="M898" t="s">
        <v>33</v>
      </c>
      <c r="N898" s="14" t="str">
        <f t="shared" si="112"/>
        <v/>
      </c>
      <c r="O898" s="13" cm="1">
        <f t="array" ref="O898">INDEX(TechRate,MATCH(H898,TechNum,0))</f>
        <v>80</v>
      </c>
      <c r="P898" s="15">
        <f t="shared" si="113"/>
        <v>0</v>
      </c>
      <c r="Q898" s="15">
        <f t="shared" si="114"/>
        <v>0</v>
      </c>
      <c r="R898" s="15">
        <f t="shared" si="115"/>
        <v>58.89</v>
      </c>
      <c r="S898" s="15">
        <f t="shared" si="116"/>
        <v>58.89</v>
      </c>
      <c r="T898" s="15">
        <f t="shared" si="117"/>
        <v>58.89</v>
      </c>
      <c r="U898" s="13" t="str">
        <f t="shared" si="118"/>
        <v>Thu</v>
      </c>
      <c r="V898" s="13" t="str">
        <f t="shared" si="119"/>
        <v>Sat</v>
      </c>
    </row>
    <row r="899" spans="1:22" x14ac:dyDescent="0.25">
      <c r="A899" t="s">
        <v>959</v>
      </c>
      <c r="B899" t="s">
        <v>49</v>
      </c>
      <c r="C899" t="s">
        <v>24</v>
      </c>
      <c r="D899" t="s">
        <v>26</v>
      </c>
      <c r="F899" s="10">
        <v>44371</v>
      </c>
      <c r="G899" s="10"/>
      <c r="H899" s="5">
        <v>1</v>
      </c>
      <c r="I899" s="11"/>
      <c r="J899" s="11"/>
      <c r="K899" s="12"/>
      <c r="L899" s="12">
        <v>32.6706</v>
      </c>
      <c r="M899" t="s">
        <v>33</v>
      </c>
      <c r="N899" s="14" t="str">
        <f t="shared" si="112"/>
        <v/>
      </c>
      <c r="O899" s="13" cm="1">
        <f t="array" ref="O899">INDEX(TechRate,MATCH(H899,TechNum,0))</f>
        <v>80</v>
      </c>
      <c r="P899" s="15">
        <f t="shared" si="113"/>
        <v>0</v>
      </c>
      <c r="Q899" s="15">
        <f t="shared" si="114"/>
        <v>0</v>
      </c>
      <c r="R899" s="15">
        <f t="shared" si="115"/>
        <v>32.6706</v>
      </c>
      <c r="S899" s="15">
        <f t="shared" si="116"/>
        <v>32.6706</v>
      </c>
      <c r="T899" s="15">
        <f t="shared" si="117"/>
        <v>32.6706</v>
      </c>
      <c r="U899" s="13" t="str">
        <f t="shared" si="118"/>
        <v>Thu</v>
      </c>
      <c r="V899" s="13" t="str">
        <f t="shared" si="119"/>
        <v>Sat</v>
      </c>
    </row>
    <row r="900" spans="1:22" x14ac:dyDescent="0.25">
      <c r="A900" t="s">
        <v>960</v>
      </c>
      <c r="B900" t="s">
        <v>54</v>
      </c>
      <c r="C900" t="s">
        <v>24</v>
      </c>
      <c r="D900" t="s">
        <v>17</v>
      </c>
      <c r="F900" s="10">
        <v>44371</v>
      </c>
      <c r="G900" s="10"/>
      <c r="H900" s="5">
        <v>2</v>
      </c>
      <c r="I900" s="11"/>
      <c r="J900" s="11"/>
      <c r="K900" s="12"/>
      <c r="L900" s="12">
        <v>205.28129999999999</v>
      </c>
      <c r="M900" t="s">
        <v>33</v>
      </c>
      <c r="N900" s="14" t="str">
        <f t="shared" si="112"/>
        <v/>
      </c>
      <c r="O900" s="13" cm="1">
        <f t="array" ref="O900">INDEX(TechRate,MATCH(H900,TechNum,0))</f>
        <v>140</v>
      </c>
      <c r="P900" s="15">
        <f t="shared" si="113"/>
        <v>0</v>
      </c>
      <c r="Q900" s="15">
        <f t="shared" si="114"/>
        <v>0</v>
      </c>
      <c r="R900" s="15">
        <f t="shared" si="115"/>
        <v>205.28129999999999</v>
      </c>
      <c r="S900" s="15">
        <f t="shared" si="116"/>
        <v>205.28129999999999</v>
      </c>
      <c r="T900" s="15">
        <f t="shared" si="117"/>
        <v>205.28129999999999</v>
      </c>
      <c r="U900" s="13" t="str">
        <f t="shared" si="118"/>
        <v>Thu</v>
      </c>
      <c r="V900" s="13" t="str">
        <f t="shared" si="119"/>
        <v>Sat</v>
      </c>
    </row>
    <row r="901" spans="1:22" x14ac:dyDescent="0.25">
      <c r="A901" t="s">
        <v>961</v>
      </c>
      <c r="B901" t="s">
        <v>49</v>
      </c>
      <c r="C901" t="s">
        <v>23</v>
      </c>
      <c r="D901" t="s">
        <v>28</v>
      </c>
      <c r="F901" s="10">
        <v>44371</v>
      </c>
      <c r="G901" s="10"/>
      <c r="H901" s="5">
        <v>2</v>
      </c>
      <c r="I901" s="11"/>
      <c r="J901" s="11"/>
      <c r="K901" s="12"/>
      <c r="L901" s="12">
        <v>223.64769999999999</v>
      </c>
      <c r="M901" t="s">
        <v>32</v>
      </c>
      <c r="N901" s="14" t="str">
        <f t="shared" si="112"/>
        <v/>
      </c>
      <c r="O901" s="13" cm="1">
        <f t="array" ref="O901">INDEX(TechRate,MATCH(H901,TechNum,0))</f>
        <v>140</v>
      </c>
      <c r="P901" s="15">
        <f t="shared" si="113"/>
        <v>0</v>
      </c>
      <c r="Q901" s="15">
        <f t="shared" si="114"/>
        <v>0</v>
      </c>
      <c r="R901" s="15">
        <f t="shared" si="115"/>
        <v>223.64769999999999</v>
      </c>
      <c r="S901" s="15">
        <f t="shared" si="116"/>
        <v>223.64769999999999</v>
      </c>
      <c r="T901" s="15">
        <f t="shared" si="117"/>
        <v>223.64769999999999</v>
      </c>
      <c r="U901" s="13" t="str">
        <f t="shared" si="118"/>
        <v>Thu</v>
      </c>
      <c r="V901" s="13" t="str">
        <f t="shared" si="119"/>
        <v>Sat</v>
      </c>
    </row>
    <row r="902" spans="1:22" x14ac:dyDescent="0.25">
      <c r="A902" t="s">
        <v>962</v>
      </c>
      <c r="B902" t="s">
        <v>50</v>
      </c>
      <c r="C902" t="s">
        <v>23</v>
      </c>
      <c r="D902" t="s">
        <v>17</v>
      </c>
      <c r="F902" s="10">
        <v>44372</v>
      </c>
      <c r="G902" s="10">
        <v>44393</v>
      </c>
      <c r="H902" s="5">
        <v>1</v>
      </c>
      <c r="I902" s="11"/>
      <c r="J902" s="11"/>
      <c r="K902" s="12">
        <v>6.25</v>
      </c>
      <c r="L902" s="12">
        <v>20</v>
      </c>
      <c r="M902" t="s">
        <v>33</v>
      </c>
      <c r="N902" s="14">
        <f t="shared" si="112"/>
        <v>21</v>
      </c>
      <c r="O902" s="13" cm="1">
        <f t="array" ref="O902">INDEX(TechRate,MATCH(H902,TechNum,0))</f>
        <v>80</v>
      </c>
      <c r="P902" s="15">
        <f t="shared" si="113"/>
        <v>500</v>
      </c>
      <c r="Q902" s="15">
        <f t="shared" si="114"/>
        <v>500</v>
      </c>
      <c r="R902" s="15">
        <f t="shared" si="115"/>
        <v>20</v>
      </c>
      <c r="S902" s="15">
        <f t="shared" si="116"/>
        <v>520</v>
      </c>
      <c r="T902" s="15">
        <f t="shared" si="117"/>
        <v>520</v>
      </c>
      <c r="U902" s="13" t="str">
        <f t="shared" si="118"/>
        <v>Fri</v>
      </c>
      <c r="V902" s="13" t="str">
        <f t="shared" si="119"/>
        <v>Fri</v>
      </c>
    </row>
    <row r="903" spans="1:22" x14ac:dyDescent="0.25">
      <c r="A903" t="s">
        <v>963</v>
      </c>
      <c r="B903" t="s">
        <v>50</v>
      </c>
      <c r="C903" t="s">
        <v>23</v>
      </c>
      <c r="D903" t="s">
        <v>17</v>
      </c>
      <c r="F903" s="10">
        <v>44372</v>
      </c>
      <c r="G903" s="10"/>
      <c r="H903" s="5">
        <v>1</v>
      </c>
      <c r="I903" s="11"/>
      <c r="J903" s="11"/>
      <c r="K903" s="12"/>
      <c r="L903" s="12">
        <v>415.28449999999998</v>
      </c>
      <c r="M903" t="s">
        <v>34</v>
      </c>
      <c r="N903" s="14" t="str">
        <f t="shared" si="112"/>
        <v/>
      </c>
      <c r="O903" s="13" cm="1">
        <f t="array" ref="O903">INDEX(TechRate,MATCH(H903,TechNum,0))</f>
        <v>80</v>
      </c>
      <c r="P903" s="15">
        <f t="shared" si="113"/>
        <v>0</v>
      </c>
      <c r="Q903" s="15">
        <f t="shared" si="114"/>
        <v>0</v>
      </c>
      <c r="R903" s="15">
        <f t="shared" si="115"/>
        <v>415.28449999999998</v>
      </c>
      <c r="S903" s="15">
        <f t="shared" si="116"/>
        <v>415.28449999999998</v>
      </c>
      <c r="T903" s="15">
        <f t="shared" si="117"/>
        <v>415.28449999999998</v>
      </c>
      <c r="U903" s="13" t="str">
        <f t="shared" si="118"/>
        <v>Fri</v>
      </c>
      <c r="V903" s="13" t="str">
        <f t="shared" si="119"/>
        <v>Sat</v>
      </c>
    </row>
    <row r="904" spans="1:22" x14ac:dyDescent="0.25">
      <c r="A904" t="s">
        <v>964</v>
      </c>
      <c r="B904" t="s">
        <v>54</v>
      </c>
      <c r="C904" t="s">
        <v>23</v>
      </c>
      <c r="D904" t="s">
        <v>27</v>
      </c>
      <c r="F904" s="10">
        <v>44373</v>
      </c>
      <c r="G904" s="10">
        <v>44401</v>
      </c>
      <c r="H904" s="5">
        <v>2</v>
      </c>
      <c r="I904" s="11"/>
      <c r="J904" s="11"/>
      <c r="K904" s="12">
        <v>0.25</v>
      </c>
      <c r="L904" s="12">
        <v>237.208</v>
      </c>
      <c r="M904" t="s">
        <v>33</v>
      </c>
      <c r="N904" s="14">
        <f t="shared" si="112"/>
        <v>28</v>
      </c>
      <c r="O904" s="13" cm="1">
        <f t="array" ref="O904">INDEX(TechRate,MATCH(H904,TechNum,0))</f>
        <v>140</v>
      </c>
      <c r="P904" s="15">
        <f t="shared" si="113"/>
        <v>35</v>
      </c>
      <c r="Q904" s="15">
        <f t="shared" si="114"/>
        <v>35</v>
      </c>
      <c r="R904" s="15">
        <f t="shared" si="115"/>
        <v>237.208</v>
      </c>
      <c r="S904" s="15">
        <f t="shared" si="116"/>
        <v>272.20799999999997</v>
      </c>
      <c r="T904" s="15">
        <f t="shared" si="117"/>
        <v>272.20799999999997</v>
      </c>
      <c r="U904" s="13" t="str">
        <f t="shared" si="118"/>
        <v>Sat</v>
      </c>
      <c r="V904" s="13" t="str">
        <f t="shared" si="119"/>
        <v>Sat</v>
      </c>
    </row>
    <row r="905" spans="1:22" x14ac:dyDescent="0.25">
      <c r="A905" t="s">
        <v>965</v>
      </c>
      <c r="B905" t="s">
        <v>51</v>
      </c>
      <c r="C905" t="s">
        <v>22</v>
      </c>
      <c r="D905" t="s">
        <v>28</v>
      </c>
      <c r="F905" s="10">
        <v>44375</v>
      </c>
      <c r="G905" s="10">
        <v>44396</v>
      </c>
      <c r="H905" s="5">
        <v>2</v>
      </c>
      <c r="I905" s="11"/>
      <c r="J905" s="11"/>
      <c r="K905" s="12">
        <v>2.5</v>
      </c>
      <c r="L905" s="12">
        <v>106.65</v>
      </c>
      <c r="M905" t="s">
        <v>32</v>
      </c>
      <c r="N905" s="14">
        <f t="shared" si="112"/>
        <v>21</v>
      </c>
      <c r="O905" s="13" cm="1">
        <f t="array" ref="O905">INDEX(TechRate,MATCH(H905,TechNum,0))</f>
        <v>140</v>
      </c>
      <c r="P905" s="15">
        <f t="shared" si="113"/>
        <v>350</v>
      </c>
      <c r="Q905" s="15">
        <f t="shared" si="114"/>
        <v>350</v>
      </c>
      <c r="R905" s="15">
        <f t="shared" si="115"/>
        <v>106.65</v>
      </c>
      <c r="S905" s="15">
        <f t="shared" si="116"/>
        <v>456.65</v>
      </c>
      <c r="T905" s="15">
        <f t="shared" si="117"/>
        <v>456.65</v>
      </c>
      <c r="U905" s="13" t="str">
        <f t="shared" si="118"/>
        <v>Mon</v>
      </c>
      <c r="V905" s="13" t="str">
        <f t="shared" si="119"/>
        <v>Mon</v>
      </c>
    </row>
    <row r="906" spans="1:22" x14ac:dyDescent="0.25">
      <c r="A906" t="s">
        <v>966</v>
      </c>
      <c r="B906" t="s">
        <v>49</v>
      </c>
      <c r="C906" t="s">
        <v>59</v>
      </c>
      <c r="D906" t="s">
        <v>28</v>
      </c>
      <c r="E906" t="s">
        <v>18</v>
      </c>
      <c r="F906" s="10">
        <v>44375</v>
      </c>
      <c r="G906" s="10"/>
      <c r="H906" s="5">
        <v>2</v>
      </c>
      <c r="I906" s="11"/>
      <c r="J906" s="11"/>
      <c r="K906" s="12"/>
      <c r="L906" s="12">
        <v>60</v>
      </c>
      <c r="M906" t="s">
        <v>33</v>
      </c>
      <c r="N906" s="14" t="str">
        <f t="shared" si="112"/>
        <v/>
      </c>
      <c r="O906" s="13" cm="1">
        <f t="array" ref="O906">INDEX(TechRate,MATCH(H906,TechNum,0))</f>
        <v>140</v>
      </c>
      <c r="P906" s="15">
        <f t="shared" si="113"/>
        <v>0</v>
      </c>
      <c r="Q906" s="15">
        <f t="shared" si="114"/>
        <v>0</v>
      </c>
      <c r="R906" s="15">
        <f t="shared" si="115"/>
        <v>60</v>
      </c>
      <c r="S906" s="15">
        <f t="shared" si="116"/>
        <v>60</v>
      </c>
      <c r="T906" s="15">
        <f t="shared" si="117"/>
        <v>60</v>
      </c>
      <c r="U906" s="13" t="str">
        <f t="shared" si="118"/>
        <v>Mon</v>
      </c>
      <c r="V906" s="13" t="str">
        <f t="shared" si="119"/>
        <v>Sat</v>
      </c>
    </row>
    <row r="907" spans="1:22" x14ac:dyDescent="0.25">
      <c r="A907" t="s">
        <v>967</v>
      </c>
      <c r="B907" t="s">
        <v>51</v>
      </c>
      <c r="C907" t="s">
        <v>22</v>
      </c>
      <c r="D907" t="s">
        <v>26</v>
      </c>
      <c r="F907" s="10">
        <v>44376</v>
      </c>
      <c r="G907" s="10">
        <v>44386</v>
      </c>
      <c r="H907" s="5">
        <v>1</v>
      </c>
      <c r="I907" s="11"/>
      <c r="J907" s="11"/>
      <c r="K907" s="12">
        <v>0.25</v>
      </c>
      <c r="L907" s="12">
        <v>20.07</v>
      </c>
      <c r="M907" t="s">
        <v>32</v>
      </c>
      <c r="N907" s="14">
        <f t="shared" si="112"/>
        <v>10</v>
      </c>
      <c r="O907" s="13" cm="1">
        <f t="array" ref="O907">INDEX(TechRate,MATCH(H907,TechNum,0))</f>
        <v>80</v>
      </c>
      <c r="P907" s="15">
        <f t="shared" si="113"/>
        <v>20</v>
      </c>
      <c r="Q907" s="15">
        <f t="shared" si="114"/>
        <v>20</v>
      </c>
      <c r="R907" s="15">
        <f t="shared" si="115"/>
        <v>20.07</v>
      </c>
      <c r="S907" s="15">
        <f t="shared" si="116"/>
        <v>40.07</v>
      </c>
      <c r="T907" s="15">
        <f t="shared" si="117"/>
        <v>40.07</v>
      </c>
      <c r="U907" s="13" t="str">
        <f t="shared" si="118"/>
        <v>Tue</v>
      </c>
      <c r="V907" s="13" t="str">
        <f t="shared" si="119"/>
        <v>Fri</v>
      </c>
    </row>
    <row r="908" spans="1:22" x14ac:dyDescent="0.25">
      <c r="A908" t="s">
        <v>968</v>
      </c>
      <c r="B908" t="s">
        <v>52</v>
      </c>
      <c r="C908" t="s">
        <v>24</v>
      </c>
      <c r="D908" t="s">
        <v>28</v>
      </c>
      <c r="F908" s="10">
        <v>44376</v>
      </c>
      <c r="G908" s="10">
        <v>44392</v>
      </c>
      <c r="H908" s="5">
        <v>2</v>
      </c>
      <c r="I908" s="11"/>
      <c r="J908" s="11"/>
      <c r="K908" s="12">
        <v>0.5</v>
      </c>
      <c r="L908" s="12">
        <v>215.99090000000001</v>
      </c>
      <c r="M908" t="s">
        <v>32</v>
      </c>
      <c r="N908" s="14">
        <f t="shared" si="112"/>
        <v>16</v>
      </c>
      <c r="O908" s="13" cm="1">
        <f t="array" ref="O908">INDEX(TechRate,MATCH(H908,TechNum,0))</f>
        <v>140</v>
      </c>
      <c r="P908" s="15">
        <f t="shared" si="113"/>
        <v>70</v>
      </c>
      <c r="Q908" s="15">
        <f t="shared" si="114"/>
        <v>70</v>
      </c>
      <c r="R908" s="15">
        <f t="shared" si="115"/>
        <v>215.99090000000001</v>
      </c>
      <c r="S908" s="15">
        <f t="shared" si="116"/>
        <v>285.99090000000001</v>
      </c>
      <c r="T908" s="15">
        <f t="shared" si="117"/>
        <v>285.99090000000001</v>
      </c>
      <c r="U908" s="13" t="str">
        <f t="shared" si="118"/>
        <v>Tue</v>
      </c>
      <c r="V908" s="13" t="str">
        <f t="shared" si="119"/>
        <v>Thu</v>
      </c>
    </row>
    <row r="909" spans="1:22" x14ac:dyDescent="0.25">
      <c r="A909" t="s">
        <v>969</v>
      </c>
      <c r="B909" t="s">
        <v>53</v>
      </c>
      <c r="C909" t="s">
        <v>23</v>
      </c>
      <c r="D909" t="s">
        <v>26</v>
      </c>
      <c r="F909" s="10">
        <v>44376</v>
      </c>
      <c r="G909" s="10">
        <v>44391</v>
      </c>
      <c r="H909" s="5">
        <v>1</v>
      </c>
      <c r="I909" s="11"/>
      <c r="J909" s="11"/>
      <c r="K909" s="12">
        <v>0.25</v>
      </c>
      <c r="L909" s="12">
        <v>18</v>
      </c>
      <c r="M909" t="s">
        <v>33</v>
      </c>
      <c r="N909" s="14">
        <f t="shared" si="112"/>
        <v>15</v>
      </c>
      <c r="O909" s="13" cm="1">
        <f t="array" ref="O909">INDEX(TechRate,MATCH(H909,TechNum,0))</f>
        <v>80</v>
      </c>
      <c r="P909" s="15">
        <f t="shared" si="113"/>
        <v>20</v>
      </c>
      <c r="Q909" s="15">
        <f t="shared" si="114"/>
        <v>20</v>
      </c>
      <c r="R909" s="15">
        <f t="shared" si="115"/>
        <v>18</v>
      </c>
      <c r="S909" s="15">
        <f t="shared" si="116"/>
        <v>38</v>
      </c>
      <c r="T909" s="15">
        <f t="shared" si="117"/>
        <v>38</v>
      </c>
      <c r="U909" s="13" t="str">
        <f t="shared" si="118"/>
        <v>Tue</v>
      </c>
      <c r="V909" s="13" t="str">
        <f t="shared" si="119"/>
        <v>Wed</v>
      </c>
    </row>
    <row r="910" spans="1:22" x14ac:dyDescent="0.25">
      <c r="A910" t="s">
        <v>970</v>
      </c>
      <c r="B910" t="s">
        <v>51</v>
      </c>
      <c r="C910" t="s">
        <v>22</v>
      </c>
      <c r="D910" t="s">
        <v>26</v>
      </c>
      <c r="F910" s="10">
        <v>44376</v>
      </c>
      <c r="G910" s="10"/>
      <c r="H910" s="5">
        <v>1</v>
      </c>
      <c r="I910" s="11"/>
      <c r="J910" s="11"/>
      <c r="K910" s="12"/>
      <c r="L910" s="12">
        <v>43.011800000000001</v>
      </c>
      <c r="M910" t="s">
        <v>33</v>
      </c>
      <c r="N910" s="14" t="str">
        <f t="shared" si="112"/>
        <v/>
      </c>
      <c r="O910" s="13" cm="1">
        <f t="array" ref="O910">INDEX(TechRate,MATCH(H910,TechNum,0))</f>
        <v>80</v>
      </c>
      <c r="P910" s="15">
        <f t="shared" si="113"/>
        <v>0</v>
      </c>
      <c r="Q910" s="15">
        <f t="shared" si="114"/>
        <v>0</v>
      </c>
      <c r="R910" s="15">
        <f t="shared" si="115"/>
        <v>43.011800000000001</v>
      </c>
      <c r="S910" s="15">
        <f t="shared" si="116"/>
        <v>43.011800000000001</v>
      </c>
      <c r="T910" s="15">
        <f t="shared" si="117"/>
        <v>43.011800000000001</v>
      </c>
      <c r="U910" s="13" t="str">
        <f t="shared" si="118"/>
        <v>Tue</v>
      </c>
      <c r="V910" s="13" t="str">
        <f t="shared" si="119"/>
        <v>Sat</v>
      </c>
    </row>
    <row r="911" spans="1:22" x14ac:dyDescent="0.25">
      <c r="A911" t="s">
        <v>971</v>
      </c>
      <c r="B911" t="s">
        <v>51</v>
      </c>
      <c r="C911" t="s">
        <v>22</v>
      </c>
      <c r="D911" t="s">
        <v>27</v>
      </c>
      <c r="F911" s="10">
        <v>44376</v>
      </c>
      <c r="G911" s="10"/>
      <c r="H911" s="5">
        <v>1</v>
      </c>
      <c r="I911" s="11"/>
      <c r="J911" s="11"/>
      <c r="K911" s="12"/>
      <c r="L911" s="12">
        <v>58.5</v>
      </c>
      <c r="M911" t="s">
        <v>32</v>
      </c>
      <c r="N911" s="14" t="str">
        <f t="shared" ref="N911:N974" si="120">IF(G911="","",G911-F911)</f>
        <v/>
      </c>
      <c r="O911" s="13" cm="1">
        <f t="array" ref="O911">INDEX(TechRate,MATCH(H911,TechNum,0))</f>
        <v>80</v>
      </c>
      <c r="P911" s="15">
        <f t="shared" ref="P911:P974" si="121">O911*K911</f>
        <v>0</v>
      </c>
      <c r="Q911" s="15">
        <f t="shared" ref="Q911:Q974" si="122">IF(I911="Yes",0,P911)</f>
        <v>0</v>
      </c>
      <c r="R911" s="15">
        <f t="shared" ref="R911:R974" si="123">IF(J911="Yes",0,L911)</f>
        <v>58.5</v>
      </c>
      <c r="S911" s="15">
        <f t="shared" ref="S911:S974" si="124">SUM(L911,P911)</f>
        <v>58.5</v>
      </c>
      <c r="T911" s="15">
        <f t="shared" ref="T911:T974" si="125">SUM(Q911,R911)</f>
        <v>58.5</v>
      </c>
      <c r="U911" s="13" t="str">
        <f t="shared" ref="U911:U974" si="126">TEXT(F911,"ddd")</f>
        <v>Tue</v>
      </c>
      <c r="V911" s="13" t="str">
        <f t="shared" ref="V911:V974" si="127">TEXT(G911,"ddd")</f>
        <v>Sat</v>
      </c>
    </row>
    <row r="912" spans="1:22" x14ac:dyDescent="0.25">
      <c r="A912" t="s">
        <v>972</v>
      </c>
      <c r="B912" t="s">
        <v>54</v>
      </c>
      <c r="C912" t="s">
        <v>23</v>
      </c>
      <c r="D912" t="s">
        <v>28</v>
      </c>
      <c r="F912" s="10">
        <v>44376</v>
      </c>
      <c r="G912" s="10"/>
      <c r="H912" s="5">
        <v>1</v>
      </c>
      <c r="I912" s="11"/>
      <c r="J912" s="11"/>
      <c r="K912" s="12"/>
      <c r="L912" s="12">
        <v>146.7174</v>
      </c>
      <c r="M912" t="s">
        <v>33</v>
      </c>
      <c r="N912" s="14" t="str">
        <f t="shared" si="120"/>
        <v/>
      </c>
      <c r="O912" s="13" cm="1">
        <f t="array" ref="O912">INDEX(TechRate,MATCH(H912,TechNum,0))</f>
        <v>80</v>
      </c>
      <c r="P912" s="15">
        <f t="shared" si="121"/>
        <v>0</v>
      </c>
      <c r="Q912" s="15">
        <f t="shared" si="122"/>
        <v>0</v>
      </c>
      <c r="R912" s="15">
        <f t="shared" si="123"/>
        <v>146.7174</v>
      </c>
      <c r="S912" s="15">
        <f t="shared" si="124"/>
        <v>146.7174</v>
      </c>
      <c r="T912" s="15">
        <f t="shared" si="125"/>
        <v>146.7174</v>
      </c>
      <c r="U912" s="13" t="str">
        <f t="shared" si="126"/>
        <v>Tue</v>
      </c>
      <c r="V912" s="13" t="str">
        <f t="shared" si="127"/>
        <v>Sat</v>
      </c>
    </row>
    <row r="913" spans="1:22" x14ac:dyDescent="0.25">
      <c r="A913" t="s">
        <v>973</v>
      </c>
      <c r="B913" t="s">
        <v>49</v>
      </c>
      <c r="C913" t="s">
        <v>59</v>
      </c>
      <c r="D913" t="s">
        <v>16</v>
      </c>
      <c r="F913" s="10">
        <v>44376</v>
      </c>
      <c r="G913" s="10"/>
      <c r="H913" s="5">
        <v>1</v>
      </c>
      <c r="I913" s="11"/>
      <c r="J913" s="11"/>
      <c r="K913" s="12"/>
      <c r="L913" s="12">
        <v>60</v>
      </c>
      <c r="M913" t="s">
        <v>32</v>
      </c>
      <c r="N913" s="14" t="str">
        <f t="shared" si="120"/>
        <v/>
      </c>
      <c r="O913" s="13" cm="1">
        <f t="array" ref="O913">INDEX(TechRate,MATCH(H913,TechNum,0))</f>
        <v>80</v>
      </c>
      <c r="P913" s="15">
        <f t="shared" si="121"/>
        <v>0</v>
      </c>
      <c r="Q913" s="15">
        <f t="shared" si="122"/>
        <v>0</v>
      </c>
      <c r="R913" s="15">
        <f t="shared" si="123"/>
        <v>60</v>
      </c>
      <c r="S913" s="15">
        <f t="shared" si="124"/>
        <v>60</v>
      </c>
      <c r="T913" s="15">
        <f t="shared" si="125"/>
        <v>60</v>
      </c>
      <c r="U913" s="13" t="str">
        <f t="shared" si="126"/>
        <v>Tue</v>
      </c>
      <c r="V913" s="13" t="str">
        <f t="shared" si="127"/>
        <v>Sat</v>
      </c>
    </row>
    <row r="914" spans="1:22" x14ac:dyDescent="0.25">
      <c r="A914" t="s">
        <v>974</v>
      </c>
      <c r="B914" t="s">
        <v>54</v>
      </c>
      <c r="C914" t="s">
        <v>24</v>
      </c>
      <c r="D914" t="s">
        <v>27</v>
      </c>
      <c r="F914" s="10">
        <v>44376</v>
      </c>
      <c r="G914" s="10"/>
      <c r="H914" s="5">
        <v>2</v>
      </c>
      <c r="I914" s="11"/>
      <c r="J914" s="11"/>
      <c r="K914" s="12"/>
      <c r="L914" s="12">
        <v>180</v>
      </c>
      <c r="M914" t="s">
        <v>33</v>
      </c>
      <c r="N914" s="14" t="str">
        <f t="shared" si="120"/>
        <v/>
      </c>
      <c r="O914" s="13" cm="1">
        <f t="array" ref="O914">INDEX(TechRate,MATCH(H914,TechNum,0))</f>
        <v>140</v>
      </c>
      <c r="P914" s="15">
        <f t="shared" si="121"/>
        <v>0</v>
      </c>
      <c r="Q914" s="15">
        <f t="shared" si="122"/>
        <v>0</v>
      </c>
      <c r="R914" s="15">
        <f t="shared" si="123"/>
        <v>180</v>
      </c>
      <c r="S914" s="15">
        <f t="shared" si="124"/>
        <v>180</v>
      </c>
      <c r="T914" s="15">
        <f t="shared" si="125"/>
        <v>180</v>
      </c>
      <c r="U914" s="13" t="str">
        <f t="shared" si="126"/>
        <v>Tue</v>
      </c>
      <c r="V914" s="13" t="str">
        <f t="shared" si="127"/>
        <v>Sat</v>
      </c>
    </row>
    <row r="915" spans="1:22" x14ac:dyDescent="0.25">
      <c r="A915" t="s">
        <v>975</v>
      </c>
      <c r="B915" t="s">
        <v>55</v>
      </c>
      <c r="C915" t="s">
        <v>22</v>
      </c>
      <c r="D915" t="s">
        <v>16</v>
      </c>
      <c r="F915" s="10">
        <v>44376</v>
      </c>
      <c r="G915" s="10"/>
      <c r="H915" s="5">
        <v>2</v>
      </c>
      <c r="I915" s="11"/>
      <c r="J915" s="11"/>
      <c r="K915" s="12"/>
      <c r="L915" s="12">
        <v>165</v>
      </c>
      <c r="M915" t="s">
        <v>32</v>
      </c>
      <c r="N915" s="14" t="str">
        <f t="shared" si="120"/>
        <v/>
      </c>
      <c r="O915" s="13" cm="1">
        <f t="array" ref="O915">INDEX(TechRate,MATCH(H915,TechNum,0))</f>
        <v>140</v>
      </c>
      <c r="P915" s="15">
        <f t="shared" si="121"/>
        <v>0</v>
      </c>
      <c r="Q915" s="15">
        <f t="shared" si="122"/>
        <v>0</v>
      </c>
      <c r="R915" s="15">
        <f t="shared" si="123"/>
        <v>165</v>
      </c>
      <c r="S915" s="15">
        <f t="shared" si="124"/>
        <v>165</v>
      </c>
      <c r="T915" s="15">
        <f t="shared" si="125"/>
        <v>165</v>
      </c>
      <c r="U915" s="13" t="str">
        <f t="shared" si="126"/>
        <v>Tue</v>
      </c>
      <c r="V915" s="13" t="str">
        <f t="shared" si="127"/>
        <v>Sat</v>
      </c>
    </row>
    <row r="916" spans="1:22" x14ac:dyDescent="0.25">
      <c r="A916" t="s">
        <v>976</v>
      </c>
      <c r="B916" t="s">
        <v>52</v>
      </c>
      <c r="C916" t="s">
        <v>24</v>
      </c>
      <c r="D916" t="s">
        <v>16</v>
      </c>
      <c r="F916" s="10">
        <v>44377</v>
      </c>
      <c r="G916" s="10">
        <v>44389</v>
      </c>
      <c r="H916" s="5">
        <v>2</v>
      </c>
      <c r="I916" s="11"/>
      <c r="J916" s="11"/>
      <c r="K916" s="12">
        <v>1</v>
      </c>
      <c r="L916" s="12">
        <v>183.5419</v>
      </c>
      <c r="M916" t="s">
        <v>32</v>
      </c>
      <c r="N916" s="14">
        <f t="shared" si="120"/>
        <v>12</v>
      </c>
      <c r="O916" s="13" cm="1">
        <f t="array" ref="O916">INDEX(TechRate,MATCH(H916,TechNum,0))</f>
        <v>140</v>
      </c>
      <c r="P916" s="15">
        <f t="shared" si="121"/>
        <v>140</v>
      </c>
      <c r="Q916" s="15">
        <f t="shared" si="122"/>
        <v>140</v>
      </c>
      <c r="R916" s="15">
        <f t="shared" si="123"/>
        <v>183.5419</v>
      </c>
      <c r="S916" s="15">
        <f t="shared" si="124"/>
        <v>323.5419</v>
      </c>
      <c r="T916" s="15">
        <f t="shared" si="125"/>
        <v>323.5419</v>
      </c>
      <c r="U916" s="13" t="str">
        <f t="shared" si="126"/>
        <v>Wed</v>
      </c>
      <c r="V916" s="13" t="str">
        <f t="shared" si="127"/>
        <v>Mon</v>
      </c>
    </row>
    <row r="917" spans="1:22" x14ac:dyDescent="0.25">
      <c r="A917" t="s">
        <v>977</v>
      </c>
      <c r="B917" t="s">
        <v>52</v>
      </c>
      <c r="C917" t="s">
        <v>24</v>
      </c>
      <c r="D917" t="s">
        <v>17</v>
      </c>
      <c r="F917" s="10">
        <v>44377</v>
      </c>
      <c r="G917" s="10">
        <v>44390</v>
      </c>
      <c r="H917" s="5">
        <v>2</v>
      </c>
      <c r="I917" s="11"/>
      <c r="J917" s="11"/>
      <c r="K917" s="12">
        <v>1.75</v>
      </c>
      <c r="L917" s="12">
        <v>333.90350000000001</v>
      </c>
      <c r="M917" t="s">
        <v>32</v>
      </c>
      <c r="N917" s="14">
        <f t="shared" si="120"/>
        <v>13</v>
      </c>
      <c r="O917" s="13" cm="1">
        <f t="array" ref="O917">INDEX(TechRate,MATCH(H917,TechNum,0))</f>
        <v>140</v>
      </c>
      <c r="P917" s="15">
        <f t="shared" si="121"/>
        <v>245</v>
      </c>
      <c r="Q917" s="15">
        <f t="shared" si="122"/>
        <v>245</v>
      </c>
      <c r="R917" s="15">
        <f t="shared" si="123"/>
        <v>333.90350000000001</v>
      </c>
      <c r="S917" s="15">
        <f t="shared" si="124"/>
        <v>578.90350000000001</v>
      </c>
      <c r="T917" s="15">
        <f t="shared" si="125"/>
        <v>578.90350000000001</v>
      </c>
      <c r="U917" s="13" t="str">
        <f t="shared" si="126"/>
        <v>Wed</v>
      </c>
      <c r="V917" s="13" t="str">
        <f t="shared" si="127"/>
        <v>Tue</v>
      </c>
    </row>
    <row r="918" spans="1:22" x14ac:dyDescent="0.25">
      <c r="A918" t="s">
        <v>978</v>
      </c>
      <c r="B918" t="s">
        <v>50</v>
      </c>
      <c r="C918" t="s">
        <v>23</v>
      </c>
      <c r="D918" t="s">
        <v>27</v>
      </c>
      <c r="E918" t="s">
        <v>18</v>
      </c>
      <c r="F918" s="10">
        <v>44377</v>
      </c>
      <c r="G918" s="10">
        <v>44398</v>
      </c>
      <c r="H918" s="5">
        <v>2</v>
      </c>
      <c r="I918" s="11"/>
      <c r="J918" s="11"/>
      <c r="K918" s="12">
        <v>0.5</v>
      </c>
      <c r="L918" s="12">
        <v>23.899000000000001</v>
      </c>
      <c r="M918" t="s">
        <v>32</v>
      </c>
      <c r="N918" s="14">
        <f t="shared" si="120"/>
        <v>21</v>
      </c>
      <c r="O918" s="13" cm="1">
        <f t="array" ref="O918">INDEX(TechRate,MATCH(H918,TechNum,0))</f>
        <v>140</v>
      </c>
      <c r="P918" s="15">
        <f t="shared" si="121"/>
        <v>70</v>
      </c>
      <c r="Q918" s="15">
        <f t="shared" si="122"/>
        <v>70</v>
      </c>
      <c r="R918" s="15">
        <f t="shared" si="123"/>
        <v>23.899000000000001</v>
      </c>
      <c r="S918" s="15">
        <f t="shared" si="124"/>
        <v>93.899000000000001</v>
      </c>
      <c r="T918" s="15">
        <f t="shared" si="125"/>
        <v>93.899000000000001</v>
      </c>
      <c r="U918" s="13" t="str">
        <f t="shared" si="126"/>
        <v>Wed</v>
      </c>
      <c r="V918" s="13" t="str">
        <f t="shared" si="127"/>
        <v>Wed</v>
      </c>
    </row>
    <row r="919" spans="1:22" x14ac:dyDescent="0.25">
      <c r="A919" t="s">
        <v>979</v>
      </c>
      <c r="B919" t="s">
        <v>50</v>
      </c>
      <c r="C919" t="s">
        <v>23</v>
      </c>
      <c r="D919" t="s">
        <v>27</v>
      </c>
      <c r="E919" t="s">
        <v>18</v>
      </c>
      <c r="F919" s="10">
        <v>44377</v>
      </c>
      <c r="G919" s="10">
        <v>44398</v>
      </c>
      <c r="H919" s="5">
        <v>2</v>
      </c>
      <c r="I919" s="11"/>
      <c r="J919" s="11"/>
      <c r="K919" s="12">
        <v>0.5</v>
      </c>
      <c r="L919" s="12">
        <v>38.496899999999997</v>
      </c>
      <c r="M919" t="s">
        <v>32</v>
      </c>
      <c r="N919" s="14">
        <f t="shared" si="120"/>
        <v>21</v>
      </c>
      <c r="O919" s="13" cm="1">
        <f t="array" ref="O919">INDEX(TechRate,MATCH(H919,TechNum,0))</f>
        <v>140</v>
      </c>
      <c r="P919" s="15">
        <f t="shared" si="121"/>
        <v>70</v>
      </c>
      <c r="Q919" s="15">
        <f t="shared" si="122"/>
        <v>70</v>
      </c>
      <c r="R919" s="15">
        <f t="shared" si="123"/>
        <v>38.496899999999997</v>
      </c>
      <c r="S919" s="15">
        <f t="shared" si="124"/>
        <v>108.4969</v>
      </c>
      <c r="T919" s="15">
        <f t="shared" si="125"/>
        <v>108.4969</v>
      </c>
      <c r="U919" s="13" t="str">
        <f t="shared" si="126"/>
        <v>Wed</v>
      </c>
      <c r="V919" s="13" t="str">
        <f t="shared" si="127"/>
        <v>Wed</v>
      </c>
    </row>
    <row r="920" spans="1:22" x14ac:dyDescent="0.25">
      <c r="A920" t="s">
        <v>980</v>
      </c>
      <c r="B920" t="s">
        <v>49</v>
      </c>
      <c r="C920" t="s">
        <v>23</v>
      </c>
      <c r="D920" t="s">
        <v>28</v>
      </c>
      <c r="F920" s="10">
        <v>44377</v>
      </c>
      <c r="G920" s="10"/>
      <c r="H920" s="5">
        <v>2</v>
      </c>
      <c r="I920" s="11"/>
      <c r="J920" s="11"/>
      <c r="K920" s="12"/>
      <c r="L920" s="12">
        <v>103.1811</v>
      </c>
      <c r="M920" t="s">
        <v>33</v>
      </c>
      <c r="N920" s="14" t="str">
        <f t="shared" si="120"/>
        <v/>
      </c>
      <c r="O920" s="13" cm="1">
        <f t="array" ref="O920">INDEX(TechRate,MATCH(H920,TechNum,0))</f>
        <v>140</v>
      </c>
      <c r="P920" s="15">
        <f t="shared" si="121"/>
        <v>0</v>
      </c>
      <c r="Q920" s="15">
        <f t="shared" si="122"/>
        <v>0</v>
      </c>
      <c r="R920" s="15">
        <f t="shared" si="123"/>
        <v>103.1811</v>
      </c>
      <c r="S920" s="15">
        <f t="shared" si="124"/>
        <v>103.1811</v>
      </c>
      <c r="T920" s="15">
        <f t="shared" si="125"/>
        <v>103.1811</v>
      </c>
      <c r="U920" s="13" t="str">
        <f t="shared" si="126"/>
        <v>Wed</v>
      </c>
      <c r="V920" s="13" t="str">
        <f t="shared" si="127"/>
        <v>Sat</v>
      </c>
    </row>
    <row r="921" spans="1:22" x14ac:dyDescent="0.25">
      <c r="A921" t="s">
        <v>981</v>
      </c>
      <c r="B921" t="s">
        <v>50</v>
      </c>
      <c r="C921" t="s">
        <v>23</v>
      </c>
      <c r="D921" t="s">
        <v>27</v>
      </c>
      <c r="F921" s="10">
        <v>44377</v>
      </c>
      <c r="G921" s="10"/>
      <c r="H921" s="5">
        <v>1</v>
      </c>
      <c r="I921" s="11"/>
      <c r="J921" s="11"/>
      <c r="K921" s="12"/>
      <c r="L921" s="12">
        <v>68.496899999999997</v>
      </c>
      <c r="M921" t="s">
        <v>32</v>
      </c>
      <c r="N921" s="14" t="str">
        <f t="shared" si="120"/>
        <v/>
      </c>
      <c r="O921" s="13" cm="1">
        <f t="array" ref="O921">INDEX(TechRate,MATCH(H921,TechNum,0))</f>
        <v>80</v>
      </c>
      <c r="P921" s="15">
        <f t="shared" si="121"/>
        <v>0</v>
      </c>
      <c r="Q921" s="15">
        <f t="shared" si="122"/>
        <v>0</v>
      </c>
      <c r="R921" s="15">
        <f t="shared" si="123"/>
        <v>68.496899999999997</v>
      </c>
      <c r="S921" s="15">
        <f t="shared" si="124"/>
        <v>68.496899999999997</v>
      </c>
      <c r="T921" s="15">
        <f t="shared" si="125"/>
        <v>68.496899999999997</v>
      </c>
      <c r="U921" s="13" t="str">
        <f t="shared" si="126"/>
        <v>Wed</v>
      </c>
      <c r="V921" s="13" t="str">
        <f t="shared" si="127"/>
        <v>Sat</v>
      </c>
    </row>
    <row r="922" spans="1:22" x14ac:dyDescent="0.25">
      <c r="A922" t="s">
        <v>982</v>
      </c>
      <c r="B922" t="s">
        <v>54</v>
      </c>
      <c r="C922" t="s">
        <v>24</v>
      </c>
      <c r="D922" t="s">
        <v>17</v>
      </c>
      <c r="F922" s="10">
        <v>44377</v>
      </c>
      <c r="G922" s="10"/>
      <c r="H922" s="5">
        <v>2</v>
      </c>
      <c r="I922" s="11"/>
      <c r="J922" s="11"/>
      <c r="K922" s="12"/>
      <c r="L922" s="12">
        <v>309.64389999999997</v>
      </c>
      <c r="M922" t="s">
        <v>33</v>
      </c>
      <c r="N922" s="14" t="str">
        <f t="shared" si="120"/>
        <v/>
      </c>
      <c r="O922" s="13" cm="1">
        <f t="array" ref="O922">INDEX(TechRate,MATCH(H922,TechNum,0))</f>
        <v>140</v>
      </c>
      <c r="P922" s="15">
        <f t="shared" si="121"/>
        <v>0</v>
      </c>
      <c r="Q922" s="15">
        <f t="shared" si="122"/>
        <v>0</v>
      </c>
      <c r="R922" s="15">
        <f t="shared" si="123"/>
        <v>309.64389999999997</v>
      </c>
      <c r="S922" s="15">
        <f t="shared" si="124"/>
        <v>309.64389999999997</v>
      </c>
      <c r="T922" s="15">
        <f t="shared" si="125"/>
        <v>309.64389999999997</v>
      </c>
      <c r="U922" s="13" t="str">
        <f t="shared" si="126"/>
        <v>Wed</v>
      </c>
      <c r="V922" s="13" t="str">
        <f t="shared" si="127"/>
        <v>Sat</v>
      </c>
    </row>
    <row r="923" spans="1:22" x14ac:dyDescent="0.25">
      <c r="A923" t="s">
        <v>983</v>
      </c>
      <c r="B923" t="s">
        <v>56</v>
      </c>
      <c r="C923" t="s">
        <v>22</v>
      </c>
      <c r="D923" t="s">
        <v>16</v>
      </c>
      <c r="F923" s="10">
        <v>44377</v>
      </c>
      <c r="G923" s="10"/>
      <c r="H923" s="5">
        <v>2</v>
      </c>
      <c r="I923" s="11"/>
      <c r="J923" s="11"/>
      <c r="K923" s="12"/>
      <c r="L923" s="12">
        <v>625.5</v>
      </c>
      <c r="M923" t="s">
        <v>32</v>
      </c>
      <c r="N923" s="14" t="str">
        <f t="shared" si="120"/>
        <v/>
      </c>
      <c r="O923" s="13" cm="1">
        <f t="array" ref="O923">INDEX(TechRate,MATCH(H923,TechNum,0))</f>
        <v>140</v>
      </c>
      <c r="P923" s="15">
        <f t="shared" si="121"/>
        <v>0</v>
      </c>
      <c r="Q923" s="15">
        <f t="shared" si="122"/>
        <v>0</v>
      </c>
      <c r="R923" s="15">
        <f t="shared" si="123"/>
        <v>625.5</v>
      </c>
      <c r="S923" s="15">
        <f t="shared" si="124"/>
        <v>625.5</v>
      </c>
      <c r="T923" s="15">
        <f t="shared" si="125"/>
        <v>625.5</v>
      </c>
      <c r="U923" s="13" t="str">
        <f t="shared" si="126"/>
        <v>Wed</v>
      </c>
      <c r="V923" s="13" t="str">
        <f t="shared" si="127"/>
        <v>Sat</v>
      </c>
    </row>
    <row r="924" spans="1:22" x14ac:dyDescent="0.25">
      <c r="A924" t="s">
        <v>984</v>
      </c>
      <c r="B924" t="s">
        <v>51</v>
      </c>
      <c r="C924" t="s">
        <v>22</v>
      </c>
      <c r="D924" t="s">
        <v>17</v>
      </c>
      <c r="F924" s="10">
        <v>44377</v>
      </c>
      <c r="G924" s="10"/>
      <c r="H924" s="5">
        <v>2</v>
      </c>
      <c r="I924" s="11"/>
      <c r="J924" s="11"/>
      <c r="K924" s="12"/>
      <c r="L924" s="12">
        <v>687.92430000000002</v>
      </c>
      <c r="M924" t="s">
        <v>33</v>
      </c>
      <c r="N924" s="14" t="str">
        <f t="shared" si="120"/>
        <v/>
      </c>
      <c r="O924" s="13" cm="1">
        <f t="array" ref="O924">INDEX(TechRate,MATCH(H924,TechNum,0))</f>
        <v>140</v>
      </c>
      <c r="P924" s="15">
        <f t="shared" si="121"/>
        <v>0</v>
      </c>
      <c r="Q924" s="15">
        <f t="shared" si="122"/>
        <v>0</v>
      </c>
      <c r="R924" s="15">
        <f t="shared" si="123"/>
        <v>687.92430000000002</v>
      </c>
      <c r="S924" s="15">
        <f t="shared" si="124"/>
        <v>687.92430000000002</v>
      </c>
      <c r="T924" s="15">
        <f t="shared" si="125"/>
        <v>687.92430000000002</v>
      </c>
      <c r="U924" s="13" t="str">
        <f t="shared" si="126"/>
        <v>Wed</v>
      </c>
      <c r="V924" s="13" t="str">
        <f t="shared" si="127"/>
        <v>Sat</v>
      </c>
    </row>
    <row r="925" spans="1:22" x14ac:dyDescent="0.25">
      <c r="A925" t="s">
        <v>985</v>
      </c>
      <c r="B925" t="s">
        <v>53</v>
      </c>
      <c r="C925" t="s">
        <v>23</v>
      </c>
      <c r="D925" t="s">
        <v>27</v>
      </c>
      <c r="F925" s="10">
        <v>44377</v>
      </c>
      <c r="G925" s="10"/>
      <c r="H925" s="5">
        <v>1</v>
      </c>
      <c r="I925" s="11"/>
      <c r="J925" s="11"/>
      <c r="K925" s="12"/>
      <c r="L925" s="12">
        <v>110.6918</v>
      </c>
      <c r="M925" t="s">
        <v>34</v>
      </c>
      <c r="N925" s="14" t="str">
        <f t="shared" si="120"/>
        <v/>
      </c>
      <c r="O925" s="13" cm="1">
        <f t="array" ref="O925">INDEX(TechRate,MATCH(H925,TechNum,0))</f>
        <v>80</v>
      </c>
      <c r="P925" s="15">
        <f t="shared" si="121"/>
        <v>0</v>
      </c>
      <c r="Q925" s="15">
        <f t="shared" si="122"/>
        <v>0</v>
      </c>
      <c r="R925" s="15">
        <f t="shared" si="123"/>
        <v>110.6918</v>
      </c>
      <c r="S925" s="15">
        <f t="shared" si="124"/>
        <v>110.6918</v>
      </c>
      <c r="T925" s="15">
        <f t="shared" si="125"/>
        <v>110.6918</v>
      </c>
      <c r="U925" s="13" t="str">
        <f t="shared" si="126"/>
        <v>Wed</v>
      </c>
      <c r="V925" s="13" t="str">
        <f t="shared" si="127"/>
        <v>Sat</v>
      </c>
    </row>
    <row r="926" spans="1:22" x14ac:dyDescent="0.25">
      <c r="A926" t="s">
        <v>986</v>
      </c>
      <c r="B926" t="s">
        <v>57</v>
      </c>
      <c r="C926" t="s">
        <v>24</v>
      </c>
      <c r="D926" t="s">
        <v>27</v>
      </c>
      <c r="F926" s="10">
        <v>44377</v>
      </c>
      <c r="G926" s="10"/>
      <c r="H926" s="5">
        <v>2</v>
      </c>
      <c r="I926" s="11"/>
      <c r="J926" s="11"/>
      <c r="K926" s="12"/>
      <c r="L926" s="12">
        <v>151.8099</v>
      </c>
      <c r="M926" t="s">
        <v>33</v>
      </c>
      <c r="N926" s="14" t="str">
        <f t="shared" si="120"/>
        <v/>
      </c>
      <c r="O926" s="13" cm="1">
        <f t="array" ref="O926">INDEX(TechRate,MATCH(H926,TechNum,0))</f>
        <v>140</v>
      </c>
      <c r="P926" s="15">
        <f t="shared" si="121"/>
        <v>0</v>
      </c>
      <c r="Q926" s="15">
        <f t="shared" si="122"/>
        <v>0</v>
      </c>
      <c r="R926" s="15">
        <f t="shared" si="123"/>
        <v>151.8099</v>
      </c>
      <c r="S926" s="15">
        <f t="shared" si="124"/>
        <v>151.8099</v>
      </c>
      <c r="T926" s="15">
        <f t="shared" si="125"/>
        <v>151.8099</v>
      </c>
      <c r="U926" s="13" t="str">
        <f t="shared" si="126"/>
        <v>Wed</v>
      </c>
      <c r="V926" s="13" t="str">
        <f t="shared" si="127"/>
        <v>Sat</v>
      </c>
    </row>
    <row r="927" spans="1:22" x14ac:dyDescent="0.25">
      <c r="A927" t="s">
        <v>987</v>
      </c>
      <c r="B927" t="s">
        <v>51</v>
      </c>
      <c r="C927" t="s">
        <v>22</v>
      </c>
      <c r="D927" t="s">
        <v>27</v>
      </c>
      <c r="F927" s="10">
        <v>44378</v>
      </c>
      <c r="G927" s="10"/>
      <c r="H927" s="5">
        <v>2</v>
      </c>
      <c r="I927" s="11"/>
      <c r="J927" s="11"/>
      <c r="K927" s="12"/>
      <c r="L927" s="12">
        <v>120</v>
      </c>
      <c r="M927" t="s">
        <v>32</v>
      </c>
      <c r="N927" s="14" t="str">
        <f t="shared" si="120"/>
        <v/>
      </c>
      <c r="O927" s="13" cm="1">
        <f t="array" ref="O927">INDEX(TechRate,MATCH(H927,TechNum,0))</f>
        <v>140</v>
      </c>
      <c r="P927" s="15">
        <f t="shared" si="121"/>
        <v>0</v>
      </c>
      <c r="Q927" s="15">
        <f t="shared" si="122"/>
        <v>0</v>
      </c>
      <c r="R927" s="15">
        <f t="shared" si="123"/>
        <v>120</v>
      </c>
      <c r="S927" s="15">
        <f t="shared" si="124"/>
        <v>120</v>
      </c>
      <c r="T927" s="15">
        <f t="shared" si="125"/>
        <v>120</v>
      </c>
      <c r="U927" s="13" t="str">
        <f t="shared" si="126"/>
        <v>Thu</v>
      </c>
      <c r="V927" s="13" t="str">
        <f t="shared" si="127"/>
        <v>Sat</v>
      </c>
    </row>
    <row r="928" spans="1:22" x14ac:dyDescent="0.25">
      <c r="A928" t="s">
        <v>988</v>
      </c>
      <c r="B928" t="s">
        <v>53</v>
      </c>
      <c r="C928" t="s">
        <v>23</v>
      </c>
      <c r="D928" t="s">
        <v>26</v>
      </c>
      <c r="F928" s="10">
        <v>44379</v>
      </c>
      <c r="G928" s="10"/>
      <c r="H928" s="5">
        <v>1</v>
      </c>
      <c r="I928" s="11"/>
      <c r="J928" s="11"/>
      <c r="K928" s="12"/>
      <c r="L928" s="12">
        <v>74.7804</v>
      </c>
      <c r="M928" t="s">
        <v>32</v>
      </c>
      <c r="N928" s="14" t="str">
        <f t="shared" si="120"/>
        <v/>
      </c>
      <c r="O928" s="13" cm="1">
        <f t="array" ref="O928">INDEX(TechRate,MATCH(H928,TechNum,0))</f>
        <v>80</v>
      </c>
      <c r="P928" s="15">
        <f t="shared" si="121"/>
        <v>0</v>
      </c>
      <c r="Q928" s="15">
        <f t="shared" si="122"/>
        <v>0</v>
      </c>
      <c r="R928" s="15">
        <f t="shared" si="123"/>
        <v>74.7804</v>
      </c>
      <c r="S928" s="15">
        <f t="shared" si="124"/>
        <v>74.7804</v>
      </c>
      <c r="T928" s="15">
        <f t="shared" si="125"/>
        <v>74.7804</v>
      </c>
      <c r="U928" s="13" t="str">
        <f t="shared" si="126"/>
        <v>Fri</v>
      </c>
      <c r="V928" s="13" t="str">
        <f t="shared" si="127"/>
        <v>Sat</v>
      </c>
    </row>
    <row r="929" spans="1:22" x14ac:dyDescent="0.25">
      <c r="A929" t="s">
        <v>989</v>
      </c>
      <c r="B929" t="s">
        <v>49</v>
      </c>
      <c r="C929" t="s">
        <v>59</v>
      </c>
      <c r="D929" t="s">
        <v>16</v>
      </c>
      <c r="F929" s="10">
        <v>44379</v>
      </c>
      <c r="G929" s="10"/>
      <c r="H929" s="5">
        <v>2</v>
      </c>
      <c r="I929" s="11"/>
      <c r="J929" s="11"/>
      <c r="K929" s="12"/>
      <c r="L929" s="12">
        <v>445.16059999999999</v>
      </c>
      <c r="M929" t="s">
        <v>33</v>
      </c>
      <c r="N929" s="14" t="str">
        <f t="shared" si="120"/>
        <v/>
      </c>
      <c r="O929" s="13" cm="1">
        <f t="array" ref="O929">INDEX(TechRate,MATCH(H929,TechNum,0))</f>
        <v>140</v>
      </c>
      <c r="P929" s="15">
        <f t="shared" si="121"/>
        <v>0</v>
      </c>
      <c r="Q929" s="15">
        <f t="shared" si="122"/>
        <v>0</v>
      </c>
      <c r="R929" s="15">
        <f t="shared" si="123"/>
        <v>445.16059999999999</v>
      </c>
      <c r="S929" s="15">
        <f t="shared" si="124"/>
        <v>445.16059999999999</v>
      </c>
      <c r="T929" s="15">
        <f t="shared" si="125"/>
        <v>445.16059999999999</v>
      </c>
      <c r="U929" s="13" t="str">
        <f t="shared" si="126"/>
        <v>Fri</v>
      </c>
      <c r="V929" s="13" t="str">
        <f t="shared" si="127"/>
        <v>Sat</v>
      </c>
    </row>
    <row r="930" spans="1:22" x14ac:dyDescent="0.25">
      <c r="A930" t="s">
        <v>990</v>
      </c>
      <c r="B930" t="s">
        <v>49</v>
      </c>
      <c r="C930" t="s">
        <v>23</v>
      </c>
      <c r="D930" t="s">
        <v>27</v>
      </c>
      <c r="F930" s="10">
        <v>44382</v>
      </c>
      <c r="G930" s="10">
        <v>44397</v>
      </c>
      <c r="H930" s="5">
        <v>2</v>
      </c>
      <c r="I930" s="11"/>
      <c r="J930" s="11"/>
      <c r="K930" s="12">
        <v>0.5</v>
      </c>
      <c r="L930" s="12">
        <v>85.32</v>
      </c>
      <c r="M930" t="s">
        <v>32</v>
      </c>
      <c r="N930" s="14">
        <f t="shared" si="120"/>
        <v>15</v>
      </c>
      <c r="O930" s="13" cm="1">
        <f t="array" ref="O930">INDEX(TechRate,MATCH(H930,TechNum,0))</f>
        <v>140</v>
      </c>
      <c r="P930" s="15">
        <f t="shared" si="121"/>
        <v>70</v>
      </c>
      <c r="Q930" s="15">
        <f t="shared" si="122"/>
        <v>70</v>
      </c>
      <c r="R930" s="15">
        <f t="shared" si="123"/>
        <v>85.32</v>
      </c>
      <c r="S930" s="15">
        <f t="shared" si="124"/>
        <v>155.32</v>
      </c>
      <c r="T930" s="15">
        <f t="shared" si="125"/>
        <v>155.32</v>
      </c>
      <c r="U930" s="13" t="str">
        <f t="shared" si="126"/>
        <v>Mon</v>
      </c>
      <c r="V930" s="13" t="str">
        <f t="shared" si="127"/>
        <v>Tue</v>
      </c>
    </row>
    <row r="931" spans="1:22" x14ac:dyDescent="0.25">
      <c r="A931" t="s">
        <v>991</v>
      </c>
      <c r="B931" t="s">
        <v>53</v>
      </c>
      <c r="C931" t="s">
        <v>23</v>
      </c>
      <c r="D931" t="s">
        <v>27</v>
      </c>
      <c r="F931" s="10">
        <v>44382</v>
      </c>
      <c r="G931" s="10"/>
      <c r="H931" s="5">
        <v>2</v>
      </c>
      <c r="I931" s="11"/>
      <c r="J931" s="11"/>
      <c r="K931" s="12"/>
      <c r="L931" s="12">
        <v>180.33</v>
      </c>
      <c r="M931" t="s">
        <v>32</v>
      </c>
      <c r="N931" s="14" t="str">
        <f t="shared" si="120"/>
        <v/>
      </c>
      <c r="O931" s="13" cm="1">
        <f t="array" ref="O931">INDEX(TechRate,MATCH(H931,TechNum,0))</f>
        <v>140</v>
      </c>
      <c r="P931" s="15">
        <f t="shared" si="121"/>
        <v>0</v>
      </c>
      <c r="Q931" s="15">
        <f t="shared" si="122"/>
        <v>0</v>
      </c>
      <c r="R931" s="15">
        <f t="shared" si="123"/>
        <v>180.33</v>
      </c>
      <c r="S931" s="15">
        <f t="shared" si="124"/>
        <v>180.33</v>
      </c>
      <c r="T931" s="15">
        <f t="shared" si="125"/>
        <v>180.33</v>
      </c>
      <c r="U931" s="13" t="str">
        <f t="shared" si="126"/>
        <v>Mon</v>
      </c>
      <c r="V931" s="13" t="str">
        <f t="shared" si="127"/>
        <v>Sat</v>
      </c>
    </row>
    <row r="932" spans="1:22" x14ac:dyDescent="0.25">
      <c r="A932" t="s">
        <v>992</v>
      </c>
      <c r="B932" t="s">
        <v>55</v>
      </c>
      <c r="C932" t="s">
        <v>22</v>
      </c>
      <c r="D932" t="s">
        <v>28</v>
      </c>
      <c r="F932" s="10">
        <v>44382</v>
      </c>
      <c r="G932" s="10"/>
      <c r="H932" s="5">
        <v>2</v>
      </c>
      <c r="I932" s="11"/>
      <c r="J932" s="11"/>
      <c r="K932" s="12"/>
      <c r="L932" s="12">
        <v>21.33</v>
      </c>
      <c r="M932" t="s">
        <v>32</v>
      </c>
      <c r="N932" s="14" t="str">
        <f t="shared" si="120"/>
        <v/>
      </c>
      <c r="O932" s="13" cm="1">
        <f t="array" ref="O932">INDEX(TechRate,MATCH(H932,TechNum,0))</f>
        <v>140</v>
      </c>
      <c r="P932" s="15">
        <f t="shared" si="121"/>
        <v>0</v>
      </c>
      <c r="Q932" s="15">
        <f t="shared" si="122"/>
        <v>0</v>
      </c>
      <c r="R932" s="15">
        <f t="shared" si="123"/>
        <v>21.33</v>
      </c>
      <c r="S932" s="15">
        <f t="shared" si="124"/>
        <v>21.33</v>
      </c>
      <c r="T932" s="15">
        <f t="shared" si="125"/>
        <v>21.33</v>
      </c>
      <c r="U932" s="13" t="str">
        <f t="shared" si="126"/>
        <v>Mon</v>
      </c>
      <c r="V932" s="13" t="str">
        <f t="shared" si="127"/>
        <v>Sat</v>
      </c>
    </row>
    <row r="933" spans="1:22" x14ac:dyDescent="0.25">
      <c r="A933" t="s">
        <v>993</v>
      </c>
      <c r="B933" t="s">
        <v>50</v>
      </c>
      <c r="C933" t="s">
        <v>58</v>
      </c>
      <c r="D933" t="s">
        <v>16</v>
      </c>
      <c r="F933" s="10">
        <v>44382</v>
      </c>
      <c r="G933" s="10"/>
      <c r="H933" s="5">
        <v>2</v>
      </c>
      <c r="I933" s="11"/>
      <c r="J933" s="11"/>
      <c r="K933" s="12"/>
      <c r="L933" s="12">
        <v>1630.1239</v>
      </c>
      <c r="M933" t="s">
        <v>33</v>
      </c>
      <c r="N933" s="14" t="str">
        <f t="shared" si="120"/>
        <v/>
      </c>
      <c r="O933" s="13" cm="1">
        <f t="array" ref="O933">INDEX(TechRate,MATCH(H933,TechNum,0))</f>
        <v>140</v>
      </c>
      <c r="P933" s="15">
        <f t="shared" si="121"/>
        <v>0</v>
      </c>
      <c r="Q933" s="15">
        <f t="shared" si="122"/>
        <v>0</v>
      </c>
      <c r="R933" s="15">
        <f t="shared" si="123"/>
        <v>1630.1239</v>
      </c>
      <c r="S933" s="15">
        <f t="shared" si="124"/>
        <v>1630.1239</v>
      </c>
      <c r="T933" s="15">
        <f t="shared" si="125"/>
        <v>1630.1239</v>
      </c>
      <c r="U933" s="13" t="str">
        <f t="shared" si="126"/>
        <v>Mon</v>
      </c>
      <c r="V933" s="13" t="str">
        <f t="shared" si="127"/>
        <v>Sat</v>
      </c>
    </row>
    <row r="934" spans="1:22" x14ac:dyDescent="0.25">
      <c r="A934" t="s">
        <v>994</v>
      </c>
      <c r="B934" t="s">
        <v>52</v>
      </c>
      <c r="C934" t="s">
        <v>24</v>
      </c>
      <c r="D934" t="s">
        <v>26</v>
      </c>
      <c r="F934" s="10">
        <v>44383</v>
      </c>
      <c r="G934" s="10">
        <v>44390</v>
      </c>
      <c r="H934" s="5">
        <v>1</v>
      </c>
      <c r="I934" s="11"/>
      <c r="J934" s="11"/>
      <c r="K934" s="12">
        <v>0.25</v>
      </c>
      <c r="L934" s="12">
        <v>122.3613</v>
      </c>
      <c r="M934" t="s">
        <v>32</v>
      </c>
      <c r="N934" s="14">
        <f t="shared" si="120"/>
        <v>7</v>
      </c>
      <c r="O934" s="13" cm="1">
        <f t="array" ref="O934">INDEX(TechRate,MATCH(H934,TechNum,0))</f>
        <v>80</v>
      </c>
      <c r="P934" s="15">
        <f t="shared" si="121"/>
        <v>20</v>
      </c>
      <c r="Q934" s="15">
        <f t="shared" si="122"/>
        <v>20</v>
      </c>
      <c r="R934" s="15">
        <f t="shared" si="123"/>
        <v>122.3613</v>
      </c>
      <c r="S934" s="15">
        <f t="shared" si="124"/>
        <v>142.3613</v>
      </c>
      <c r="T934" s="15">
        <f t="shared" si="125"/>
        <v>142.3613</v>
      </c>
      <c r="U934" s="13" t="str">
        <f t="shared" si="126"/>
        <v>Tue</v>
      </c>
      <c r="V934" s="13" t="str">
        <f t="shared" si="127"/>
        <v>Tue</v>
      </c>
    </row>
    <row r="935" spans="1:22" x14ac:dyDescent="0.25">
      <c r="A935" t="s">
        <v>995</v>
      </c>
      <c r="B935" t="s">
        <v>50</v>
      </c>
      <c r="C935" t="s">
        <v>59</v>
      </c>
      <c r="D935" t="s">
        <v>27</v>
      </c>
      <c r="F935" s="10">
        <v>44383</v>
      </c>
      <c r="G935" s="10">
        <v>44399</v>
      </c>
      <c r="H935" s="5">
        <v>1</v>
      </c>
      <c r="I935" s="11"/>
      <c r="J935" s="11"/>
      <c r="K935" s="12">
        <v>0.5</v>
      </c>
      <c r="L935" s="12">
        <v>120</v>
      </c>
      <c r="M935" t="s">
        <v>32</v>
      </c>
      <c r="N935" s="14">
        <f t="shared" si="120"/>
        <v>16</v>
      </c>
      <c r="O935" s="13" cm="1">
        <f t="array" ref="O935">INDEX(TechRate,MATCH(H935,TechNum,0))</f>
        <v>80</v>
      </c>
      <c r="P935" s="15">
        <f t="shared" si="121"/>
        <v>40</v>
      </c>
      <c r="Q935" s="15">
        <f t="shared" si="122"/>
        <v>40</v>
      </c>
      <c r="R935" s="15">
        <f t="shared" si="123"/>
        <v>120</v>
      </c>
      <c r="S935" s="15">
        <f t="shared" si="124"/>
        <v>160</v>
      </c>
      <c r="T935" s="15">
        <f t="shared" si="125"/>
        <v>160</v>
      </c>
      <c r="U935" s="13" t="str">
        <f t="shared" si="126"/>
        <v>Tue</v>
      </c>
      <c r="V935" s="13" t="str">
        <f t="shared" si="127"/>
        <v>Thu</v>
      </c>
    </row>
    <row r="936" spans="1:22" x14ac:dyDescent="0.25">
      <c r="A936" t="s">
        <v>996</v>
      </c>
      <c r="B936" t="s">
        <v>51</v>
      </c>
      <c r="C936" t="s">
        <v>22</v>
      </c>
      <c r="D936" t="s">
        <v>27</v>
      </c>
      <c r="F936" s="10">
        <v>44383</v>
      </c>
      <c r="G936" s="10"/>
      <c r="H936" s="5">
        <v>1</v>
      </c>
      <c r="I936" s="11"/>
      <c r="J936" s="11"/>
      <c r="K936" s="12"/>
      <c r="L936" s="12">
        <v>48.793799999999997</v>
      </c>
      <c r="M936" t="s">
        <v>32</v>
      </c>
      <c r="N936" s="14" t="str">
        <f t="shared" si="120"/>
        <v/>
      </c>
      <c r="O936" s="13" cm="1">
        <f t="array" ref="O936">INDEX(TechRate,MATCH(H936,TechNum,0))</f>
        <v>80</v>
      </c>
      <c r="P936" s="15">
        <f t="shared" si="121"/>
        <v>0</v>
      </c>
      <c r="Q936" s="15">
        <f t="shared" si="122"/>
        <v>0</v>
      </c>
      <c r="R936" s="15">
        <f t="shared" si="123"/>
        <v>48.793799999999997</v>
      </c>
      <c r="S936" s="15">
        <f t="shared" si="124"/>
        <v>48.793799999999997</v>
      </c>
      <c r="T936" s="15">
        <f t="shared" si="125"/>
        <v>48.793799999999997</v>
      </c>
      <c r="U936" s="13" t="str">
        <f t="shared" si="126"/>
        <v>Tue</v>
      </c>
      <c r="V936" s="13" t="str">
        <f t="shared" si="127"/>
        <v>Sat</v>
      </c>
    </row>
    <row r="937" spans="1:22" x14ac:dyDescent="0.25">
      <c r="A937" t="s">
        <v>997</v>
      </c>
      <c r="B937" t="s">
        <v>51</v>
      </c>
      <c r="C937" t="s">
        <v>22</v>
      </c>
      <c r="D937" t="s">
        <v>28</v>
      </c>
      <c r="F937" s="10">
        <v>44383</v>
      </c>
      <c r="G937" s="10"/>
      <c r="H937" s="5">
        <v>2</v>
      </c>
      <c r="I937" s="11"/>
      <c r="J937" s="11"/>
      <c r="K937" s="12"/>
      <c r="L937" s="12">
        <v>94.630399999999995</v>
      </c>
      <c r="M937" t="s">
        <v>33</v>
      </c>
      <c r="N937" s="14" t="str">
        <f t="shared" si="120"/>
        <v/>
      </c>
      <c r="O937" s="13" cm="1">
        <f t="array" ref="O937">INDEX(TechRate,MATCH(H937,TechNum,0))</f>
        <v>140</v>
      </c>
      <c r="P937" s="15">
        <f t="shared" si="121"/>
        <v>0</v>
      </c>
      <c r="Q937" s="15">
        <f t="shared" si="122"/>
        <v>0</v>
      </c>
      <c r="R937" s="15">
        <f t="shared" si="123"/>
        <v>94.630399999999995</v>
      </c>
      <c r="S937" s="15">
        <f t="shared" si="124"/>
        <v>94.630399999999995</v>
      </c>
      <c r="T937" s="15">
        <f t="shared" si="125"/>
        <v>94.630399999999995</v>
      </c>
      <c r="U937" s="13" t="str">
        <f t="shared" si="126"/>
        <v>Tue</v>
      </c>
      <c r="V937" s="13" t="str">
        <f t="shared" si="127"/>
        <v>Sat</v>
      </c>
    </row>
    <row r="938" spans="1:22" x14ac:dyDescent="0.25">
      <c r="A938" t="s">
        <v>998</v>
      </c>
      <c r="B938" t="s">
        <v>54</v>
      </c>
      <c r="C938" t="s">
        <v>59</v>
      </c>
      <c r="D938" t="s">
        <v>28</v>
      </c>
      <c r="F938" s="10">
        <v>44383</v>
      </c>
      <c r="G938" s="10"/>
      <c r="H938" s="5">
        <v>1</v>
      </c>
      <c r="I938" s="11"/>
      <c r="J938" s="11"/>
      <c r="K938" s="12"/>
      <c r="L938" s="12">
        <v>142.3811</v>
      </c>
      <c r="M938" t="s">
        <v>33</v>
      </c>
      <c r="N938" s="14" t="str">
        <f t="shared" si="120"/>
        <v/>
      </c>
      <c r="O938" s="13" cm="1">
        <f t="array" ref="O938">INDEX(TechRate,MATCH(H938,TechNum,0))</f>
        <v>80</v>
      </c>
      <c r="P938" s="15">
        <f t="shared" si="121"/>
        <v>0</v>
      </c>
      <c r="Q938" s="15">
        <f t="shared" si="122"/>
        <v>0</v>
      </c>
      <c r="R938" s="15">
        <f t="shared" si="123"/>
        <v>142.3811</v>
      </c>
      <c r="S938" s="15">
        <f t="shared" si="124"/>
        <v>142.3811</v>
      </c>
      <c r="T938" s="15">
        <f t="shared" si="125"/>
        <v>142.3811</v>
      </c>
      <c r="U938" s="13" t="str">
        <f t="shared" si="126"/>
        <v>Tue</v>
      </c>
      <c r="V938" s="13" t="str">
        <f t="shared" si="127"/>
        <v>Sat</v>
      </c>
    </row>
    <row r="939" spans="1:22" x14ac:dyDescent="0.25">
      <c r="A939" t="s">
        <v>999</v>
      </c>
      <c r="B939" t="s">
        <v>51</v>
      </c>
      <c r="C939" t="s">
        <v>22</v>
      </c>
      <c r="D939" t="s">
        <v>28</v>
      </c>
      <c r="F939" s="10">
        <v>44383</v>
      </c>
      <c r="G939" s="10"/>
      <c r="H939" s="5">
        <v>2</v>
      </c>
      <c r="I939" s="11"/>
      <c r="J939" s="11"/>
      <c r="K939" s="12"/>
      <c r="L939" s="12">
        <v>37.293500000000002</v>
      </c>
      <c r="M939" t="s">
        <v>33</v>
      </c>
      <c r="N939" s="14" t="str">
        <f t="shared" si="120"/>
        <v/>
      </c>
      <c r="O939" s="13" cm="1">
        <f t="array" ref="O939">INDEX(TechRate,MATCH(H939,TechNum,0))</f>
        <v>140</v>
      </c>
      <c r="P939" s="15">
        <f t="shared" si="121"/>
        <v>0</v>
      </c>
      <c r="Q939" s="15">
        <f t="shared" si="122"/>
        <v>0</v>
      </c>
      <c r="R939" s="15">
        <f t="shared" si="123"/>
        <v>37.293500000000002</v>
      </c>
      <c r="S939" s="15">
        <f t="shared" si="124"/>
        <v>37.293500000000002</v>
      </c>
      <c r="T939" s="15">
        <f t="shared" si="125"/>
        <v>37.293500000000002</v>
      </c>
      <c r="U939" s="13" t="str">
        <f t="shared" si="126"/>
        <v>Tue</v>
      </c>
      <c r="V939" s="13" t="str">
        <f t="shared" si="127"/>
        <v>Sat</v>
      </c>
    </row>
    <row r="940" spans="1:22" x14ac:dyDescent="0.25">
      <c r="A940" t="s">
        <v>1000</v>
      </c>
      <c r="B940" t="s">
        <v>54</v>
      </c>
      <c r="C940" t="s">
        <v>24</v>
      </c>
      <c r="D940" t="s">
        <v>17</v>
      </c>
      <c r="F940" s="10">
        <v>44384</v>
      </c>
      <c r="G940" s="10">
        <v>44398</v>
      </c>
      <c r="H940" s="5">
        <v>2</v>
      </c>
      <c r="I940" s="11"/>
      <c r="J940" s="11"/>
      <c r="K940" s="12">
        <v>1</v>
      </c>
      <c r="L940" s="12">
        <v>46.864899999999999</v>
      </c>
      <c r="M940" t="s">
        <v>34</v>
      </c>
      <c r="N940" s="14">
        <f t="shared" si="120"/>
        <v>14</v>
      </c>
      <c r="O940" s="13" cm="1">
        <f t="array" ref="O940">INDEX(TechRate,MATCH(H940,TechNum,0))</f>
        <v>140</v>
      </c>
      <c r="P940" s="15">
        <f t="shared" si="121"/>
        <v>140</v>
      </c>
      <c r="Q940" s="15">
        <f t="shared" si="122"/>
        <v>140</v>
      </c>
      <c r="R940" s="15">
        <f t="shared" si="123"/>
        <v>46.864899999999999</v>
      </c>
      <c r="S940" s="15">
        <f t="shared" si="124"/>
        <v>186.86490000000001</v>
      </c>
      <c r="T940" s="15">
        <f t="shared" si="125"/>
        <v>186.86490000000001</v>
      </c>
      <c r="U940" s="13" t="str">
        <f t="shared" si="126"/>
        <v>Wed</v>
      </c>
      <c r="V940" s="13" t="str">
        <f t="shared" si="127"/>
        <v>Wed</v>
      </c>
    </row>
    <row r="941" spans="1:22" x14ac:dyDescent="0.25">
      <c r="A941" t="s">
        <v>1001</v>
      </c>
      <c r="B941" t="s">
        <v>50</v>
      </c>
      <c r="C941" t="s">
        <v>23</v>
      </c>
      <c r="D941" t="s">
        <v>27</v>
      </c>
      <c r="E941" t="s">
        <v>18</v>
      </c>
      <c r="F941" s="10">
        <v>44384</v>
      </c>
      <c r="G941" s="10">
        <v>44398</v>
      </c>
      <c r="H941" s="5">
        <v>2</v>
      </c>
      <c r="I941" s="11"/>
      <c r="J941" s="11"/>
      <c r="K941" s="12">
        <v>0.5</v>
      </c>
      <c r="L941" s="12">
        <v>74.532399999999996</v>
      </c>
      <c r="M941" t="s">
        <v>32</v>
      </c>
      <c r="N941" s="14">
        <f t="shared" si="120"/>
        <v>14</v>
      </c>
      <c r="O941" s="13" cm="1">
        <f t="array" ref="O941">INDEX(TechRate,MATCH(H941,TechNum,0))</f>
        <v>140</v>
      </c>
      <c r="P941" s="15">
        <f t="shared" si="121"/>
        <v>70</v>
      </c>
      <c r="Q941" s="15">
        <f t="shared" si="122"/>
        <v>70</v>
      </c>
      <c r="R941" s="15">
        <f t="shared" si="123"/>
        <v>74.532399999999996</v>
      </c>
      <c r="S941" s="15">
        <f t="shared" si="124"/>
        <v>144.5324</v>
      </c>
      <c r="T941" s="15">
        <f t="shared" si="125"/>
        <v>144.5324</v>
      </c>
      <c r="U941" s="13" t="str">
        <f t="shared" si="126"/>
        <v>Wed</v>
      </c>
      <c r="V941" s="13" t="str">
        <f t="shared" si="127"/>
        <v>Wed</v>
      </c>
    </row>
    <row r="942" spans="1:22" x14ac:dyDescent="0.25">
      <c r="A942" t="s">
        <v>1002</v>
      </c>
      <c r="B942" t="s">
        <v>51</v>
      </c>
      <c r="C942" t="s">
        <v>22</v>
      </c>
      <c r="D942" t="s">
        <v>26</v>
      </c>
      <c r="F942" s="10">
        <v>44384</v>
      </c>
      <c r="G942" s="10"/>
      <c r="H942" s="5">
        <v>1</v>
      </c>
      <c r="I942" s="11"/>
      <c r="J942" s="11"/>
      <c r="K942" s="12"/>
      <c r="L942" s="12">
        <v>140.13</v>
      </c>
      <c r="M942" t="s">
        <v>32</v>
      </c>
      <c r="N942" s="14" t="str">
        <f t="shared" si="120"/>
        <v/>
      </c>
      <c r="O942" s="13" cm="1">
        <f t="array" ref="O942">INDEX(TechRate,MATCH(H942,TechNum,0))</f>
        <v>80</v>
      </c>
      <c r="P942" s="15">
        <f t="shared" si="121"/>
        <v>0</v>
      </c>
      <c r="Q942" s="15">
        <f t="shared" si="122"/>
        <v>0</v>
      </c>
      <c r="R942" s="15">
        <f t="shared" si="123"/>
        <v>140.13</v>
      </c>
      <c r="S942" s="15">
        <f t="shared" si="124"/>
        <v>140.13</v>
      </c>
      <c r="T942" s="15">
        <f t="shared" si="125"/>
        <v>140.13</v>
      </c>
      <c r="U942" s="13" t="str">
        <f t="shared" si="126"/>
        <v>Wed</v>
      </c>
      <c r="V942" s="13" t="str">
        <f t="shared" si="127"/>
        <v>Sat</v>
      </c>
    </row>
    <row r="943" spans="1:22" x14ac:dyDescent="0.25">
      <c r="A943" t="s">
        <v>1003</v>
      </c>
      <c r="B943" t="s">
        <v>55</v>
      </c>
      <c r="C943" t="s">
        <v>22</v>
      </c>
      <c r="D943" t="s">
        <v>28</v>
      </c>
      <c r="F943" s="10">
        <v>44384</v>
      </c>
      <c r="G943" s="10"/>
      <c r="H943" s="5">
        <v>2</v>
      </c>
      <c r="I943" s="11"/>
      <c r="J943" s="11"/>
      <c r="K943" s="12"/>
      <c r="L943" s="12">
        <v>191.69</v>
      </c>
      <c r="M943" t="s">
        <v>32</v>
      </c>
      <c r="N943" s="14" t="str">
        <f t="shared" si="120"/>
        <v/>
      </c>
      <c r="O943" s="13" cm="1">
        <f t="array" ref="O943">INDEX(TechRate,MATCH(H943,TechNum,0))</f>
        <v>140</v>
      </c>
      <c r="P943" s="15">
        <f t="shared" si="121"/>
        <v>0</v>
      </c>
      <c r="Q943" s="15">
        <f t="shared" si="122"/>
        <v>0</v>
      </c>
      <c r="R943" s="15">
        <f t="shared" si="123"/>
        <v>191.69</v>
      </c>
      <c r="S943" s="15">
        <f t="shared" si="124"/>
        <v>191.69</v>
      </c>
      <c r="T943" s="15">
        <f t="shared" si="125"/>
        <v>191.69</v>
      </c>
      <c r="U943" s="13" t="str">
        <f t="shared" si="126"/>
        <v>Wed</v>
      </c>
      <c r="V943" s="13" t="str">
        <f t="shared" si="127"/>
        <v>Sat</v>
      </c>
    </row>
    <row r="944" spans="1:22" x14ac:dyDescent="0.25">
      <c r="A944" t="s">
        <v>1004</v>
      </c>
      <c r="B944" t="s">
        <v>49</v>
      </c>
      <c r="C944" t="s">
        <v>24</v>
      </c>
      <c r="D944" t="s">
        <v>26</v>
      </c>
      <c r="F944" s="10">
        <v>44384</v>
      </c>
      <c r="G944" s="10"/>
      <c r="H944" s="5">
        <v>1</v>
      </c>
      <c r="I944" s="11"/>
      <c r="J944" s="11"/>
      <c r="K944" s="12"/>
      <c r="L944" s="12">
        <v>64.342100000000002</v>
      </c>
      <c r="M944" t="s">
        <v>33</v>
      </c>
      <c r="N944" s="14" t="str">
        <f t="shared" si="120"/>
        <v/>
      </c>
      <c r="O944" s="13" cm="1">
        <f t="array" ref="O944">INDEX(TechRate,MATCH(H944,TechNum,0))</f>
        <v>80</v>
      </c>
      <c r="P944" s="15">
        <f t="shared" si="121"/>
        <v>0</v>
      </c>
      <c r="Q944" s="15">
        <f t="shared" si="122"/>
        <v>0</v>
      </c>
      <c r="R944" s="15">
        <f t="shared" si="123"/>
        <v>64.342100000000002</v>
      </c>
      <c r="S944" s="15">
        <f t="shared" si="124"/>
        <v>64.342100000000002</v>
      </c>
      <c r="T944" s="15">
        <f t="shared" si="125"/>
        <v>64.342100000000002</v>
      </c>
      <c r="U944" s="13" t="str">
        <f t="shared" si="126"/>
        <v>Wed</v>
      </c>
      <c r="V944" s="13" t="str">
        <f t="shared" si="127"/>
        <v>Sat</v>
      </c>
    </row>
    <row r="945" spans="1:22" x14ac:dyDescent="0.25">
      <c r="A945" t="s">
        <v>1005</v>
      </c>
      <c r="B945" t="s">
        <v>52</v>
      </c>
      <c r="C945" t="s">
        <v>24</v>
      </c>
      <c r="D945" t="s">
        <v>28</v>
      </c>
      <c r="F945" s="10">
        <v>44384</v>
      </c>
      <c r="G945" s="10"/>
      <c r="H945" s="5">
        <v>2</v>
      </c>
      <c r="I945" s="11"/>
      <c r="J945" s="11"/>
      <c r="K945" s="12"/>
      <c r="L945" s="12">
        <v>335.61649999999997</v>
      </c>
      <c r="M945" t="s">
        <v>34</v>
      </c>
      <c r="N945" s="14" t="str">
        <f t="shared" si="120"/>
        <v/>
      </c>
      <c r="O945" s="13" cm="1">
        <f t="array" ref="O945">INDEX(TechRate,MATCH(H945,TechNum,0))</f>
        <v>140</v>
      </c>
      <c r="P945" s="15">
        <f t="shared" si="121"/>
        <v>0</v>
      </c>
      <c r="Q945" s="15">
        <f t="shared" si="122"/>
        <v>0</v>
      </c>
      <c r="R945" s="15">
        <f t="shared" si="123"/>
        <v>335.61649999999997</v>
      </c>
      <c r="S945" s="15">
        <f t="shared" si="124"/>
        <v>335.61649999999997</v>
      </c>
      <c r="T945" s="15">
        <f t="shared" si="125"/>
        <v>335.61649999999997</v>
      </c>
      <c r="U945" s="13" t="str">
        <f t="shared" si="126"/>
        <v>Wed</v>
      </c>
      <c r="V945" s="13" t="str">
        <f t="shared" si="127"/>
        <v>Sat</v>
      </c>
    </row>
    <row r="946" spans="1:22" x14ac:dyDescent="0.25">
      <c r="A946" t="s">
        <v>1006</v>
      </c>
      <c r="B946" t="s">
        <v>57</v>
      </c>
      <c r="C946" t="s">
        <v>24</v>
      </c>
      <c r="D946" t="s">
        <v>28</v>
      </c>
      <c r="F946" s="10">
        <v>44384</v>
      </c>
      <c r="G946" s="10"/>
      <c r="H946" s="5">
        <v>2</v>
      </c>
      <c r="I946" s="11"/>
      <c r="J946" s="11"/>
      <c r="K946" s="12"/>
      <c r="L946" s="12">
        <v>414.86259999999999</v>
      </c>
      <c r="M946" t="s">
        <v>33</v>
      </c>
      <c r="N946" s="14" t="str">
        <f t="shared" si="120"/>
        <v/>
      </c>
      <c r="O946" s="13" cm="1">
        <f t="array" ref="O946">INDEX(TechRate,MATCH(H946,TechNum,0))</f>
        <v>140</v>
      </c>
      <c r="P946" s="15">
        <f t="shared" si="121"/>
        <v>0</v>
      </c>
      <c r="Q946" s="15">
        <f t="shared" si="122"/>
        <v>0</v>
      </c>
      <c r="R946" s="15">
        <f t="shared" si="123"/>
        <v>414.86259999999999</v>
      </c>
      <c r="S946" s="15">
        <f t="shared" si="124"/>
        <v>414.86259999999999</v>
      </c>
      <c r="T946" s="15">
        <f t="shared" si="125"/>
        <v>414.86259999999999</v>
      </c>
      <c r="U946" s="13" t="str">
        <f t="shared" si="126"/>
        <v>Wed</v>
      </c>
      <c r="V946" s="13" t="str">
        <f t="shared" si="127"/>
        <v>Sat</v>
      </c>
    </row>
    <row r="947" spans="1:22" x14ac:dyDescent="0.25">
      <c r="A947" t="s">
        <v>1007</v>
      </c>
      <c r="B947" t="s">
        <v>49</v>
      </c>
      <c r="C947" t="s">
        <v>23</v>
      </c>
      <c r="D947" t="s">
        <v>17</v>
      </c>
      <c r="F947" s="10">
        <v>44385</v>
      </c>
      <c r="G947" s="10">
        <v>44396</v>
      </c>
      <c r="H947" s="5">
        <v>2</v>
      </c>
      <c r="I947" s="11"/>
      <c r="J947" s="11"/>
      <c r="K947" s="12">
        <v>1</v>
      </c>
      <c r="L947" s="12">
        <v>312.19</v>
      </c>
      <c r="M947" t="s">
        <v>33</v>
      </c>
      <c r="N947" s="14">
        <f t="shared" si="120"/>
        <v>11</v>
      </c>
      <c r="O947" s="13" cm="1">
        <f t="array" ref="O947">INDEX(TechRate,MATCH(H947,TechNum,0))</f>
        <v>140</v>
      </c>
      <c r="P947" s="15">
        <f t="shared" si="121"/>
        <v>140</v>
      </c>
      <c r="Q947" s="15">
        <f t="shared" si="122"/>
        <v>140</v>
      </c>
      <c r="R947" s="15">
        <f t="shared" si="123"/>
        <v>312.19</v>
      </c>
      <c r="S947" s="15">
        <f t="shared" si="124"/>
        <v>452.19</v>
      </c>
      <c r="T947" s="15">
        <f t="shared" si="125"/>
        <v>452.19</v>
      </c>
      <c r="U947" s="13" t="str">
        <f t="shared" si="126"/>
        <v>Thu</v>
      </c>
      <c r="V947" s="13" t="str">
        <f t="shared" si="127"/>
        <v>Mon</v>
      </c>
    </row>
    <row r="948" spans="1:22" x14ac:dyDescent="0.25">
      <c r="A948" t="s">
        <v>1008</v>
      </c>
      <c r="B948" t="s">
        <v>49</v>
      </c>
      <c r="C948" t="s">
        <v>59</v>
      </c>
      <c r="D948" t="s">
        <v>16</v>
      </c>
      <c r="E948" t="s">
        <v>18</v>
      </c>
      <c r="F948" s="10">
        <v>44385</v>
      </c>
      <c r="G948" s="10"/>
      <c r="H948" s="5">
        <v>2</v>
      </c>
      <c r="I948" s="11"/>
      <c r="J948" s="11"/>
      <c r="K948" s="12"/>
      <c r="L948" s="12">
        <v>116.1046</v>
      </c>
      <c r="M948" t="s">
        <v>33</v>
      </c>
      <c r="N948" s="14" t="str">
        <f t="shared" si="120"/>
        <v/>
      </c>
      <c r="O948" s="13" cm="1">
        <f t="array" ref="O948">INDEX(TechRate,MATCH(H948,TechNum,0))</f>
        <v>140</v>
      </c>
      <c r="P948" s="15">
        <f t="shared" si="121"/>
        <v>0</v>
      </c>
      <c r="Q948" s="15">
        <f t="shared" si="122"/>
        <v>0</v>
      </c>
      <c r="R948" s="15">
        <f t="shared" si="123"/>
        <v>116.1046</v>
      </c>
      <c r="S948" s="15">
        <f t="shared" si="124"/>
        <v>116.1046</v>
      </c>
      <c r="T948" s="15">
        <f t="shared" si="125"/>
        <v>116.1046</v>
      </c>
      <c r="U948" s="13" t="str">
        <f t="shared" si="126"/>
        <v>Thu</v>
      </c>
      <c r="V948" s="13" t="str">
        <f t="shared" si="127"/>
        <v>Sat</v>
      </c>
    </row>
    <row r="949" spans="1:22" x14ac:dyDescent="0.25">
      <c r="A949" t="s">
        <v>1009</v>
      </c>
      <c r="B949" t="s">
        <v>55</v>
      </c>
      <c r="C949" t="s">
        <v>22</v>
      </c>
      <c r="D949" t="s">
        <v>17</v>
      </c>
      <c r="F949" s="10">
        <v>44385</v>
      </c>
      <c r="G949" s="10"/>
      <c r="H949" s="5">
        <v>2</v>
      </c>
      <c r="I949" s="11"/>
      <c r="J949" s="11"/>
      <c r="K949" s="12"/>
      <c r="L949" s="12">
        <v>187.55279999999999</v>
      </c>
      <c r="M949" t="s">
        <v>33</v>
      </c>
      <c r="N949" s="14" t="str">
        <f t="shared" si="120"/>
        <v/>
      </c>
      <c r="O949" s="13" cm="1">
        <f t="array" ref="O949">INDEX(TechRate,MATCH(H949,TechNum,0))</f>
        <v>140</v>
      </c>
      <c r="P949" s="15">
        <f t="shared" si="121"/>
        <v>0</v>
      </c>
      <c r="Q949" s="15">
        <f t="shared" si="122"/>
        <v>0</v>
      </c>
      <c r="R949" s="15">
        <f t="shared" si="123"/>
        <v>187.55279999999999</v>
      </c>
      <c r="S949" s="15">
        <f t="shared" si="124"/>
        <v>187.55279999999999</v>
      </c>
      <c r="T949" s="15">
        <f t="shared" si="125"/>
        <v>187.55279999999999</v>
      </c>
      <c r="U949" s="13" t="str">
        <f t="shared" si="126"/>
        <v>Thu</v>
      </c>
      <c r="V949" s="13" t="str">
        <f t="shared" si="127"/>
        <v>Sat</v>
      </c>
    </row>
    <row r="950" spans="1:22" x14ac:dyDescent="0.25">
      <c r="A950" t="s">
        <v>1010</v>
      </c>
      <c r="B950" t="s">
        <v>49</v>
      </c>
      <c r="C950" t="s">
        <v>24</v>
      </c>
      <c r="D950" t="s">
        <v>16</v>
      </c>
      <c r="F950" s="10">
        <v>44385</v>
      </c>
      <c r="G950" s="10"/>
      <c r="H950" s="5">
        <v>2</v>
      </c>
      <c r="I950" s="11" t="s">
        <v>18</v>
      </c>
      <c r="J950" s="11" t="s">
        <v>18</v>
      </c>
      <c r="K950" s="12"/>
      <c r="L950" s="12">
        <v>3060.3402999999998</v>
      </c>
      <c r="M950" t="s">
        <v>35</v>
      </c>
      <c r="N950" s="14" t="str">
        <f t="shared" si="120"/>
        <v/>
      </c>
      <c r="O950" s="13" cm="1">
        <f t="array" ref="O950">INDEX(TechRate,MATCH(H950,TechNum,0))</f>
        <v>140</v>
      </c>
      <c r="P950" s="15">
        <f t="shared" si="121"/>
        <v>0</v>
      </c>
      <c r="Q950" s="15">
        <f t="shared" si="122"/>
        <v>0</v>
      </c>
      <c r="R950" s="15">
        <f t="shared" si="123"/>
        <v>0</v>
      </c>
      <c r="S950" s="15">
        <f t="shared" si="124"/>
        <v>3060.3402999999998</v>
      </c>
      <c r="T950" s="15">
        <f t="shared" si="125"/>
        <v>0</v>
      </c>
      <c r="U950" s="13" t="str">
        <f t="shared" si="126"/>
        <v>Thu</v>
      </c>
      <c r="V950" s="13" t="str">
        <f t="shared" si="127"/>
        <v>Sat</v>
      </c>
    </row>
    <row r="951" spans="1:22" x14ac:dyDescent="0.25">
      <c r="A951" t="s">
        <v>1011</v>
      </c>
      <c r="B951" t="s">
        <v>49</v>
      </c>
      <c r="C951" t="s">
        <v>24</v>
      </c>
      <c r="D951" t="s">
        <v>27</v>
      </c>
      <c r="F951" s="10">
        <v>44386</v>
      </c>
      <c r="G951" s="10"/>
      <c r="H951" s="5">
        <v>2</v>
      </c>
      <c r="I951" s="11"/>
      <c r="J951" s="11"/>
      <c r="K951" s="12"/>
      <c r="L951" s="12">
        <v>250.83199999999999</v>
      </c>
      <c r="M951" t="s">
        <v>33</v>
      </c>
      <c r="N951" s="14" t="str">
        <f t="shared" si="120"/>
        <v/>
      </c>
      <c r="O951" s="13" cm="1">
        <f t="array" ref="O951">INDEX(TechRate,MATCH(H951,TechNum,0))</f>
        <v>140</v>
      </c>
      <c r="P951" s="15">
        <f t="shared" si="121"/>
        <v>0</v>
      </c>
      <c r="Q951" s="15">
        <f t="shared" si="122"/>
        <v>0</v>
      </c>
      <c r="R951" s="15">
        <f t="shared" si="123"/>
        <v>250.83199999999999</v>
      </c>
      <c r="S951" s="15">
        <f t="shared" si="124"/>
        <v>250.83199999999999</v>
      </c>
      <c r="T951" s="15">
        <f t="shared" si="125"/>
        <v>250.83199999999999</v>
      </c>
      <c r="U951" s="13" t="str">
        <f t="shared" si="126"/>
        <v>Fri</v>
      </c>
      <c r="V951" s="13" t="str">
        <f t="shared" si="127"/>
        <v>Sat</v>
      </c>
    </row>
    <row r="952" spans="1:22" x14ac:dyDescent="0.25">
      <c r="A952" t="s">
        <v>1012</v>
      </c>
      <c r="B952" t="s">
        <v>52</v>
      </c>
      <c r="C952" t="s">
        <v>24</v>
      </c>
      <c r="D952" t="s">
        <v>27</v>
      </c>
      <c r="F952" s="10">
        <v>44387</v>
      </c>
      <c r="G952" s="10"/>
      <c r="H952" s="5">
        <v>1</v>
      </c>
      <c r="I952" s="11"/>
      <c r="J952" s="11"/>
      <c r="K952" s="12"/>
      <c r="L952" s="12">
        <v>320.7079</v>
      </c>
      <c r="M952" t="s">
        <v>33</v>
      </c>
      <c r="N952" s="14" t="str">
        <f t="shared" si="120"/>
        <v/>
      </c>
      <c r="O952" s="13" cm="1">
        <f t="array" ref="O952">INDEX(TechRate,MATCH(H952,TechNum,0))</f>
        <v>80</v>
      </c>
      <c r="P952" s="15">
        <f t="shared" si="121"/>
        <v>0</v>
      </c>
      <c r="Q952" s="15">
        <f t="shared" si="122"/>
        <v>0</v>
      </c>
      <c r="R952" s="15">
        <f t="shared" si="123"/>
        <v>320.7079</v>
      </c>
      <c r="S952" s="15">
        <f t="shared" si="124"/>
        <v>320.7079</v>
      </c>
      <c r="T952" s="15">
        <f t="shared" si="125"/>
        <v>320.7079</v>
      </c>
      <c r="U952" s="13" t="str">
        <f t="shared" si="126"/>
        <v>Sat</v>
      </c>
      <c r="V952" s="13" t="str">
        <f t="shared" si="127"/>
        <v>Sat</v>
      </c>
    </row>
    <row r="953" spans="1:22" x14ac:dyDescent="0.25">
      <c r="A953" t="s">
        <v>1013</v>
      </c>
      <c r="B953" t="s">
        <v>49</v>
      </c>
      <c r="C953" t="s">
        <v>24</v>
      </c>
      <c r="D953" t="s">
        <v>27</v>
      </c>
      <c r="E953" t="s">
        <v>18</v>
      </c>
      <c r="F953" s="10">
        <v>44389</v>
      </c>
      <c r="G953" s="10">
        <v>44398</v>
      </c>
      <c r="H953" s="5">
        <v>1</v>
      </c>
      <c r="I953" s="11"/>
      <c r="J953" s="11"/>
      <c r="K953" s="12">
        <v>0.75</v>
      </c>
      <c r="L953" s="12">
        <v>74.947000000000003</v>
      </c>
      <c r="M953" t="s">
        <v>33</v>
      </c>
      <c r="N953" s="14">
        <f t="shared" si="120"/>
        <v>9</v>
      </c>
      <c r="O953" s="13" cm="1">
        <f t="array" ref="O953">INDEX(TechRate,MATCH(H953,TechNum,0))</f>
        <v>80</v>
      </c>
      <c r="P953" s="15">
        <f t="shared" si="121"/>
        <v>60</v>
      </c>
      <c r="Q953" s="15">
        <f t="shared" si="122"/>
        <v>60</v>
      </c>
      <c r="R953" s="15">
        <f t="shared" si="123"/>
        <v>74.947000000000003</v>
      </c>
      <c r="S953" s="15">
        <f t="shared" si="124"/>
        <v>134.947</v>
      </c>
      <c r="T953" s="15">
        <f t="shared" si="125"/>
        <v>134.947</v>
      </c>
      <c r="U953" s="13" t="str">
        <f t="shared" si="126"/>
        <v>Mon</v>
      </c>
      <c r="V953" s="13" t="str">
        <f t="shared" si="127"/>
        <v>Wed</v>
      </c>
    </row>
    <row r="954" spans="1:22" x14ac:dyDescent="0.25">
      <c r="A954" t="s">
        <v>1014</v>
      </c>
      <c r="B954" t="s">
        <v>54</v>
      </c>
      <c r="C954" t="s">
        <v>24</v>
      </c>
      <c r="D954" t="s">
        <v>28</v>
      </c>
      <c r="E954" t="s">
        <v>18</v>
      </c>
      <c r="F954" s="10">
        <v>44389</v>
      </c>
      <c r="G954" s="10">
        <v>44399</v>
      </c>
      <c r="H954" s="5">
        <v>2</v>
      </c>
      <c r="I954" s="11"/>
      <c r="J954" s="11"/>
      <c r="K954" s="12">
        <v>1.75</v>
      </c>
      <c r="L954" s="12">
        <v>120</v>
      </c>
      <c r="M954" t="s">
        <v>34</v>
      </c>
      <c r="N954" s="14">
        <f t="shared" si="120"/>
        <v>10</v>
      </c>
      <c r="O954" s="13" cm="1">
        <f t="array" ref="O954">INDEX(TechRate,MATCH(H954,TechNum,0))</f>
        <v>140</v>
      </c>
      <c r="P954" s="15">
        <f t="shared" si="121"/>
        <v>245</v>
      </c>
      <c r="Q954" s="15">
        <f t="shared" si="122"/>
        <v>245</v>
      </c>
      <c r="R954" s="15">
        <f t="shared" si="123"/>
        <v>120</v>
      </c>
      <c r="S954" s="15">
        <f t="shared" si="124"/>
        <v>365</v>
      </c>
      <c r="T954" s="15">
        <f t="shared" si="125"/>
        <v>365</v>
      </c>
      <c r="U954" s="13" t="str">
        <f t="shared" si="126"/>
        <v>Mon</v>
      </c>
      <c r="V954" s="13" t="str">
        <f t="shared" si="127"/>
        <v>Thu</v>
      </c>
    </row>
    <row r="955" spans="1:22" x14ac:dyDescent="0.25">
      <c r="A955" t="s">
        <v>1015</v>
      </c>
      <c r="B955" t="s">
        <v>51</v>
      </c>
      <c r="C955" t="s">
        <v>22</v>
      </c>
      <c r="D955" t="s">
        <v>27</v>
      </c>
      <c r="F955" s="10">
        <v>44389</v>
      </c>
      <c r="G955" s="10"/>
      <c r="H955" s="5">
        <v>2</v>
      </c>
      <c r="I955" s="11"/>
      <c r="J955" s="11"/>
      <c r="K955" s="12"/>
      <c r="L955" s="12">
        <v>169.02</v>
      </c>
      <c r="M955" t="s">
        <v>32</v>
      </c>
      <c r="N955" s="14" t="str">
        <f t="shared" si="120"/>
        <v/>
      </c>
      <c r="O955" s="13" cm="1">
        <f t="array" ref="O955">INDEX(TechRate,MATCH(H955,TechNum,0))</f>
        <v>140</v>
      </c>
      <c r="P955" s="15">
        <f t="shared" si="121"/>
        <v>0</v>
      </c>
      <c r="Q955" s="15">
        <f t="shared" si="122"/>
        <v>0</v>
      </c>
      <c r="R955" s="15">
        <f t="shared" si="123"/>
        <v>169.02</v>
      </c>
      <c r="S955" s="15">
        <f t="shared" si="124"/>
        <v>169.02</v>
      </c>
      <c r="T955" s="15">
        <f t="shared" si="125"/>
        <v>169.02</v>
      </c>
      <c r="U955" s="13" t="str">
        <f t="shared" si="126"/>
        <v>Mon</v>
      </c>
      <c r="V955" s="13" t="str">
        <f t="shared" si="127"/>
        <v>Sat</v>
      </c>
    </row>
    <row r="956" spans="1:22" x14ac:dyDescent="0.25">
      <c r="A956" t="s">
        <v>1016</v>
      </c>
      <c r="B956" t="s">
        <v>55</v>
      </c>
      <c r="C956" t="s">
        <v>22</v>
      </c>
      <c r="D956" t="s">
        <v>26</v>
      </c>
      <c r="F956" s="10">
        <v>44389</v>
      </c>
      <c r="G956" s="10"/>
      <c r="H956" s="5">
        <v>2</v>
      </c>
      <c r="I956" s="11"/>
      <c r="J956" s="11"/>
      <c r="K956" s="12"/>
      <c r="L956" s="12">
        <v>145</v>
      </c>
      <c r="M956" t="s">
        <v>33</v>
      </c>
      <c r="N956" s="14" t="str">
        <f t="shared" si="120"/>
        <v/>
      </c>
      <c r="O956" s="13" cm="1">
        <f t="array" ref="O956">INDEX(TechRate,MATCH(H956,TechNum,0))</f>
        <v>140</v>
      </c>
      <c r="P956" s="15">
        <f t="shared" si="121"/>
        <v>0</v>
      </c>
      <c r="Q956" s="15">
        <f t="shared" si="122"/>
        <v>0</v>
      </c>
      <c r="R956" s="15">
        <f t="shared" si="123"/>
        <v>145</v>
      </c>
      <c r="S956" s="15">
        <f t="shared" si="124"/>
        <v>145</v>
      </c>
      <c r="T956" s="15">
        <f t="shared" si="125"/>
        <v>145</v>
      </c>
      <c r="U956" s="13" t="str">
        <f t="shared" si="126"/>
        <v>Mon</v>
      </c>
      <c r="V956" s="13" t="str">
        <f t="shared" si="127"/>
        <v>Sat</v>
      </c>
    </row>
    <row r="957" spans="1:22" x14ac:dyDescent="0.25">
      <c r="A957" t="s">
        <v>1017</v>
      </c>
      <c r="B957" t="s">
        <v>49</v>
      </c>
      <c r="C957" t="s">
        <v>59</v>
      </c>
      <c r="D957" t="s">
        <v>16</v>
      </c>
      <c r="F957" s="10">
        <v>44389</v>
      </c>
      <c r="G957" s="10"/>
      <c r="H957" s="5">
        <v>1</v>
      </c>
      <c r="I957" s="11"/>
      <c r="J957" s="11"/>
      <c r="K957" s="12"/>
      <c r="L957" s="12">
        <v>399.84010000000001</v>
      </c>
      <c r="M957" t="s">
        <v>32</v>
      </c>
      <c r="N957" s="14" t="str">
        <f t="shared" si="120"/>
        <v/>
      </c>
      <c r="O957" s="13" cm="1">
        <f t="array" ref="O957">INDEX(TechRate,MATCH(H957,TechNum,0))</f>
        <v>80</v>
      </c>
      <c r="P957" s="15">
        <f t="shared" si="121"/>
        <v>0</v>
      </c>
      <c r="Q957" s="15">
        <f t="shared" si="122"/>
        <v>0</v>
      </c>
      <c r="R957" s="15">
        <f t="shared" si="123"/>
        <v>399.84010000000001</v>
      </c>
      <c r="S957" s="15">
        <f t="shared" si="124"/>
        <v>399.84010000000001</v>
      </c>
      <c r="T957" s="15">
        <f t="shared" si="125"/>
        <v>399.84010000000001</v>
      </c>
      <c r="U957" s="13" t="str">
        <f t="shared" si="126"/>
        <v>Mon</v>
      </c>
      <c r="V957" s="13" t="str">
        <f t="shared" si="127"/>
        <v>Sat</v>
      </c>
    </row>
    <row r="958" spans="1:22" x14ac:dyDescent="0.25">
      <c r="A958" t="s">
        <v>1018</v>
      </c>
      <c r="B958" t="s">
        <v>56</v>
      </c>
      <c r="C958" t="s">
        <v>24</v>
      </c>
      <c r="D958" t="s">
        <v>17</v>
      </c>
      <c r="F958" s="10">
        <v>44389</v>
      </c>
      <c r="G958" s="10"/>
      <c r="H958" s="5">
        <v>1</v>
      </c>
      <c r="I958" s="11"/>
      <c r="J958" s="11"/>
      <c r="K958" s="12"/>
      <c r="L958" s="12">
        <v>464.21109999999999</v>
      </c>
      <c r="M958" t="s">
        <v>33</v>
      </c>
      <c r="N958" s="14" t="str">
        <f t="shared" si="120"/>
        <v/>
      </c>
      <c r="O958" s="13" cm="1">
        <f t="array" ref="O958">INDEX(TechRate,MATCH(H958,TechNum,0))</f>
        <v>80</v>
      </c>
      <c r="P958" s="15">
        <f t="shared" si="121"/>
        <v>0</v>
      </c>
      <c r="Q958" s="15">
        <f t="shared" si="122"/>
        <v>0</v>
      </c>
      <c r="R958" s="15">
        <f t="shared" si="123"/>
        <v>464.21109999999999</v>
      </c>
      <c r="S958" s="15">
        <f t="shared" si="124"/>
        <v>464.21109999999999</v>
      </c>
      <c r="T958" s="15">
        <f t="shared" si="125"/>
        <v>464.21109999999999</v>
      </c>
      <c r="U958" s="13" t="str">
        <f t="shared" si="126"/>
        <v>Mon</v>
      </c>
      <c r="V958" s="13" t="str">
        <f t="shared" si="127"/>
        <v>Sat</v>
      </c>
    </row>
    <row r="959" spans="1:22" x14ac:dyDescent="0.25">
      <c r="A959" t="s">
        <v>1019</v>
      </c>
      <c r="B959" t="s">
        <v>54</v>
      </c>
      <c r="C959" t="s">
        <v>23</v>
      </c>
      <c r="D959" t="s">
        <v>27</v>
      </c>
      <c r="E959" t="s">
        <v>18</v>
      </c>
      <c r="F959" s="10">
        <v>44390</v>
      </c>
      <c r="G959" s="10">
        <v>44397</v>
      </c>
      <c r="H959" s="5">
        <v>1</v>
      </c>
      <c r="I959" s="11"/>
      <c r="J959" s="11"/>
      <c r="K959" s="12">
        <v>0.5</v>
      </c>
      <c r="L959" s="12">
        <v>83.462900000000005</v>
      </c>
      <c r="M959" t="s">
        <v>33</v>
      </c>
      <c r="N959" s="14">
        <f t="shared" si="120"/>
        <v>7</v>
      </c>
      <c r="O959" s="13" cm="1">
        <f t="array" ref="O959">INDEX(TechRate,MATCH(H959,TechNum,0))</f>
        <v>80</v>
      </c>
      <c r="P959" s="15">
        <f t="shared" si="121"/>
        <v>40</v>
      </c>
      <c r="Q959" s="15">
        <f t="shared" si="122"/>
        <v>40</v>
      </c>
      <c r="R959" s="15">
        <f t="shared" si="123"/>
        <v>83.462900000000005</v>
      </c>
      <c r="S959" s="15">
        <f t="shared" si="124"/>
        <v>123.4629</v>
      </c>
      <c r="T959" s="15">
        <f t="shared" si="125"/>
        <v>123.4629</v>
      </c>
      <c r="U959" s="13" t="str">
        <f t="shared" si="126"/>
        <v>Tue</v>
      </c>
      <c r="V959" s="13" t="str">
        <f t="shared" si="127"/>
        <v>Tue</v>
      </c>
    </row>
    <row r="960" spans="1:22" x14ac:dyDescent="0.25">
      <c r="A960" t="s">
        <v>1020</v>
      </c>
      <c r="B960" t="s">
        <v>51</v>
      </c>
      <c r="C960" t="s">
        <v>22</v>
      </c>
      <c r="D960" t="s">
        <v>27</v>
      </c>
      <c r="F960" s="10">
        <v>44390</v>
      </c>
      <c r="G960" s="10"/>
      <c r="H960" s="5">
        <v>2</v>
      </c>
      <c r="I960" s="11"/>
      <c r="J960" s="11"/>
      <c r="K960" s="12"/>
      <c r="L960" s="12">
        <v>58.5</v>
      </c>
      <c r="M960" t="s">
        <v>32</v>
      </c>
      <c r="N960" s="14" t="str">
        <f t="shared" si="120"/>
        <v/>
      </c>
      <c r="O960" s="13" cm="1">
        <f t="array" ref="O960">INDEX(TechRate,MATCH(H960,TechNum,0))</f>
        <v>140</v>
      </c>
      <c r="P960" s="15">
        <f t="shared" si="121"/>
        <v>0</v>
      </c>
      <c r="Q960" s="15">
        <f t="shared" si="122"/>
        <v>0</v>
      </c>
      <c r="R960" s="15">
        <f t="shared" si="123"/>
        <v>58.5</v>
      </c>
      <c r="S960" s="15">
        <f t="shared" si="124"/>
        <v>58.5</v>
      </c>
      <c r="T960" s="15">
        <f t="shared" si="125"/>
        <v>58.5</v>
      </c>
      <c r="U960" s="13" t="str">
        <f t="shared" si="126"/>
        <v>Tue</v>
      </c>
      <c r="V960" s="13" t="str">
        <f t="shared" si="127"/>
        <v>Sat</v>
      </c>
    </row>
    <row r="961" spans="1:22" x14ac:dyDescent="0.25">
      <c r="A961" t="s">
        <v>1021</v>
      </c>
      <c r="B961" t="s">
        <v>52</v>
      </c>
      <c r="C961" t="s">
        <v>24</v>
      </c>
      <c r="D961" t="s">
        <v>27</v>
      </c>
      <c r="F961" s="10">
        <v>44390</v>
      </c>
      <c r="G961" s="10"/>
      <c r="H961" s="5">
        <v>1</v>
      </c>
      <c r="I961" s="11"/>
      <c r="J961" s="11"/>
      <c r="K961" s="12"/>
      <c r="L961" s="12">
        <v>61.180599999999998</v>
      </c>
      <c r="M961" t="s">
        <v>32</v>
      </c>
      <c r="N961" s="14" t="str">
        <f t="shared" si="120"/>
        <v/>
      </c>
      <c r="O961" s="13" cm="1">
        <f t="array" ref="O961">INDEX(TechRate,MATCH(H961,TechNum,0))</f>
        <v>80</v>
      </c>
      <c r="P961" s="15">
        <f t="shared" si="121"/>
        <v>0</v>
      </c>
      <c r="Q961" s="15">
        <f t="shared" si="122"/>
        <v>0</v>
      </c>
      <c r="R961" s="15">
        <f t="shared" si="123"/>
        <v>61.180599999999998</v>
      </c>
      <c r="S961" s="15">
        <f t="shared" si="124"/>
        <v>61.180599999999998</v>
      </c>
      <c r="T961" s="15">
        <f t="shared" si="125"/>
        <v>61.180599999999998</v>
      </c>
      <c r="U961" s="13" t="str">
        <f t="shared" si="126"/>
        <v>Tue</v>
      </c>
      <c r="V961" s="13" t="str">
        <f t="shared" si="127"/>
        <v>Sat</v>
      </c>
    </row>
    <row r="962" spans="1:22" x14ac:dyDescent="0.25">
      <c r="A962" t="s">
        <v>1022</v>
      </c>
      <c r="B962" t="s">
        <v>52</v>
      </c>
      <c r="C962" t="s">
        <v>24</v>
      </c>
      <c r="D962" t="s">
        <v>27</v>
      </c>
      <c r="F962" s="10">
        <v>44390</v>
      </c>
      <c r="G962" s="10"/>
      <c r="H962" s="5">
        <v>1</v>
      </c>
      <c r="I962" s="11"/>
      <c r="J962" s="11"/>
      <c r="K962" s="12"/>
      <c r="L962" s="12">
        <v>220.72790000000001</v>
      </c>
      <c r="M962" t="s">
        <v>33</v>
      </c>
      <c r="N962" s="14" t="str">
        <f t="shared" si="120"/>
        <v/>
      </c>
      <c r="O962" s="13" cm="1">
        <f t="array" ref="O962">INDEX(TechRate,MATCH(H962,TechNum,0))</f>
        <v>80</v>
      </c>
      <c r="P962" s="15">
        <f t="shared" si="121"/>
        <v>0</v>
      </c>
      <c r="Q962" s="15">
        <f t="shared" si="122"/>
        <v>0</v>
      </c>
      <c r="R962" s="15">
        <f t="shared" si="123"/>
        <v>220.72790000000001</v>
      </c>
      <c r="S962" s="15">
        <f t="shared" si="124"/>
        <v>220.72790000000001</v>
      </c>
      <c r="T962" s="15">
        <f t="shared" si="125"/>
        <v>220.72790000000001</v>
      </c>
      <c r="U962" s="13" t="str">
        <f t="shared" si="126"/>
        <v>Tue</v>
      </c>
      <c r="V962" s="13" t="str">
        <f t="shared" si="127"/>
        <v>Sat</v>
      </c>
    </row>
    <row r="963" spans="1:22" x14ac:dyDescent="0.25">
      <c r="A963" t="s">
        <v>1023</v>
      </c>
      <c r="B963" t="s">
        <v>56</v>
      </c>
      <c r="C963" t="s">
        <v>22</v>
      </c>
      <c r="D963" t="s">
        <v>28</v>
      </c>
      <c r="E963" t="s">
        <v>18</v>
      </c>
      <c r="F963" s="10">
        <v>44390</v>
      </c>
      <c r="G963" s="10"/>
      <c r="H963" s="5">
        <v>2</v>
      </c>
      <c r="I963" s="11"/>
      <c r="J963" s="11"/>
      <c r="K963" s="12"/>
      <c r="L963" s="12">
        <v>66.864900000000006</v>
      </c>
      <c r="M963" t="s">
        <v>33</v>
      </c>
      <c r="N963" s="14" t="str">
        <f t="shared" si="120"/>
        <v/>
      </c>
      <c r="O963" s="13" cm="1">
        <f t="array" ref="O963">INDEX(TechRate,MATCH(H963,TechNum,0))</f>
        <v>140</v>
      </c>
      <c r="P963" s="15">
        <f t="shared" si="121"/>
        <v>0</v>
      </c>
      <c r="Q963" s="15">
        <f t="shared" si="122"/>
        <v>0</v>
      </c>
      <c r="R963" s="15">
        <f t="shared" si="123"/>
        <v>66.864900000000006</v>
      </c>
      <c r="S963" s="15">
        <f t="shared" si="124"/>
        <v>66.864900000000006</v>
      </c>
      <c r="T963" s="15">
        <f t="shared" si="125"/>
        <v>66.864900000000006</v>
      </c>
      <c r="U963" s="13" t="str">
        <f t="shared" si="126"/>
        <v>Tue</v>
      </c>
      <c r="V963" s="13" t="str">
        <f t="shared" si="127"/>
        <v>Sat</v>
      </c>
    </row>
    <row r="964" spans="1:22" x14ac:dyDescent="0.25">
      <c r="A964" t="s">
        <v>1024</v>
      </c>
      <c r="B964" t="s">
        <v>50</v>
      </c>
      <c r="C964" t="s">
        <v>59</v>
      </c>
      <c r="D964" t="s">
        <v>28</v>
      </c>
      <c r="F964" s="10">
        <v>44391</v>
      </c>
      <c r="G964" s="10"/>
      <c r="H964" s="5">
        <v>1</v>
      </c>
      <c r="I964" s="11"/>
      <c r="J964" s="11"/>
      <c r="K964" s="12"/>
      <c r="L964" s="12">
        <v>120</v>
      </c>
      <c r="M964" t="s">
        <v>34</v>
      </c>
      <c r="N964" s="14" t="str">
        <f t="shared" si="120"/>
        <v/>
      </c>
      <c r="O964" s="13" cm="1">
        <f t="array" ref="O964">INDEX(TechRate,MATCH(H964,TechNum,0))</f>
        <v>80</v>
      </c>
      <c r="P964" s="15">
        <f t="shared" si="121"/>
        <v>0</v>
      </c>
      <c r="Q964" s="15">
        <f t="shared" si="122"/>
        <v>0</v>
      </c>
      <c r="R964" s="15">
        <f t="shared" si="123"/>
        <v>120</v>
      </c>
      <c r="S964" s="15">
        <f t="shared" si="124"/>
        <v>120</v>
      </c>
      <c r="T964" s="15">
        <f t="shared" si="125"/>
        <v>120</v>
      </c>
      <c r="U964" s="13" t="str">
        <f t="shared" si="126"/>
        <v>Wed</v>
      </c>
      <c r="V964" s="13" t="str">
        <f t="shared" si="127"/>
        <v>Sat</v>
      </c>
    </row>
    <row r="965" spans="1:22" x14ac:dyDescent="0.25">
      <c r="A965" t="s">
        <v>1025</v>
      </c>
      <c r="B965" t="s">
        <v>50</v>
      </c>
      <c r="C965" t="s">
        <v>59</v>
      </c>
      <c r="D965" t="s">
        <v>28</v>
      </c>
      <c r="F965" s="10">
        <v>44391</v>
      </c>
      <c r="G965" s="10"/>
      <c r="H965" s="5">
        <v>1</v>
      </c>
      <c r="I965" s="11"/>
      <c r="J965" s="11"/>
      <c r="K965" s="12"/>
      <c r="L965" s="12">
        <v>120</v>
      </c>
      <c r="M965" t="s">
        <v>34</v>
      </c>
      <c r="N965" s="14" t="str">
        <f t="shared" si="120"/>
        <v/>
      </c>
      <c r="O965" s="13" cm="1">
        <f t="array" ref="O965">INDEX(TechRate,MATCH(H965,TechNum,0))</f>
        <v>80</v>
      </c>
      <c r="P965" s="15">
        <f t="shared" si="121"/>
        <v>0</v>
      </c>
      <c r="Q965" s="15">
        <f t="shared" si="122"/>
        <v>0</v>
      </c>
      <c r="R965" s="15">
        <f t="shared" si="123"/>
        <v>120</v>
      </c>
      <c r="S965" s="15">
        <f t="shared" si="124"/>
        <v>120</v>
      </c>
      <c r="T965" s="15">
        <f t="shared" si="125"/>
        <v>120</v>
      </c>
      <c r="U965" s="13" t="str">
        <f t="shared" si="126"/>
        <v>Wed</v>
      </c>
      <c r="V965" s="13" t="str">
        <f t="shared" si="127"/>
        <v>Sat</v>
      </c>
    </row>
    <row r="966" spans="1:22" x14ac:dyDescent="0.25">
      <c r="A966" t="s">
        <v>1026</v>
      </c>
      <c r="B966" t="s">
        <v>50</v>
      </c>
      <c r="C966" t="s">
        <v>59</v>
      </c>
      <c r="D966" t="s">
        <v>28</v>
      </c>
      <c r="F966" s="10">
        <v>44391</v>
      </c>
      <c r="G966" s="10"/>
      <c r="H966" s="5">
        <v>1</v>
      </c>
      <c r="I966" s="11"/>
      <c r="J966" s="11"/>
      <c r="K966" s="12"/>
      <c r="L966" s="12">
        <v>120</v>
      </c>
      <c r="M966" t="s">
        <v>34</v>
      </c>
      <c r="N966" s="14" t="str">
        <f t="shared" si="120"/>
        <v/>
      </c>
      <c r="O966" s="13" cm="1">
        <f t="array" ref="O966">INDEX(TechRate,MATCH(H966,TechNum,0))</f>
        <v>80</v>
      </c>
      <c r="P966" s="15">
        <f t="shared" si="121"/>
        <v>0</v>
      </c>
      <c r="Q966" s="15">
        <f t="shared" si="122"/>
        <v>0</v>
      </c>
      <c r="R966" s="15">
        <f t="shared" si="123"/>
        <v>120</v>
      </c>
      <c r="S966" s="15">
        <f t="shared" si="124"/>
        <v>120</v>
      </c>
      <c r="T966" s="15">
        <f t="shared" si="125"/>
        <v>120</v>
      </c>
      <c r="U966" s="13" t="str">
        <f t="shared" si="126"/>
        <v>Wed</v>
      </c>
      <c r="V966" s="13" t="str">
        <f t="shared" si="127"/>
        <v>Sat</v>
      </c>
    </row>
    <row r="967" spans="1:22" x14ac:dyDescent="0.25">
      <c r="A967" t="s">
        <v>1027</v>
      </c>
      <c r="B967" t="s">
        <v>57</v>
      </c>
      <c r="C967" t="s">
        <v>24</v>
      </c>
      <c r="D967" t="s">
        <v>27</v>
      </c>
      <c r="F967" s="10">
        <v>44391</v>
      </c>
      <c r="G967" s="10"/>
      <c r="H967" s="5">
        <v>1</v>
      </c>
      <c r="I967" s="11"/>
      <c r="J967" s="11"/>
      <c r="K967" s="12"/>
      <c r="L967" s="12">
        <v>166.62479999999999</v>
      </c>
      <c r="M967" t="s">
        <v>33</v>
      </c>
      <c r="N967" s="14" t="str">
        <f t="shared" si="120"/>
        <v/>
      </c>
      <c r="O967" s="13" cm="1">
        <f t="array" ref="O967">INDEX(TechRate,MATCH(H967,TechNum,0))</f>
        <v>80</v>
      </c>
      <c r="P967" s="15">
        <f t="shared" si="121"/>
        <v>0</v>
      </c>
      <c r="Q967" s="15">
        <f t="shared" si="122"/>
        <v>0</v>
      </c>
      <c r="R967" s="15">
        <f t="shared" si="123"/>
        <v>166.62479999999999</v>
      </c>
      <c r="S967" s="15">
        <f t="shared" si="124"/>
        <v>166.62479999999999</v>
      </c>
      <c r="T967" s="15">
        <f t="shared" si="125"/>
        <v>166.62479999999999</v>
      </c>
      <c r="U967" s="13" t="str">
        <f t="shared" si="126"/>
        <v>Wed</v>
      </c>
      <c r="V967" s="13" t="str">
        <f t="shared" si="127"/>
        <v>Sat</v>
      </c>
    </row>
    <row r="968" spans="1:22" x14ac:dyDescent="0.25">
      <c r="A968" t="s">
        <v>1028</v>
      </c>
      <c r="B968" t="s">
        <v>56</v>
      </c>
      <c r="C968" t="s">
        <v>22</v>
      </c>
      <c r="D968" t="s">
        <v>28</v>
      </c>
      <c r="F968" s="10">
        <v>44391</v>
      </c>
      <c r="G968" s="10"/>
      <c r="H968" s="5">
        <v>2</v>
      </c>
      <c r="I968" s="11"/>
      <c r="J968" s="11"/>
      <c r="K968" s="12"/>
      <c r="L968" s="12">
        <v>336.2636</v>
      </c>
      <c r="M968" t="s">
        <v>32</v>
      </c>
      <c r="N968" s="14" t="str">
        <f t="shared" si="120"/>
        <v/>
      </c>
      <c r="O968" s="13" cm="1">
        <f t="array" ref="O968">INDEX(TechRate,MATCH(H968,TechNum,0))</f>
        <v>140</v>
      </c>
      <c r="P968" s="15">
        <f t="shared" si="121"/>
        <v>0</v>
      </c>
      <c r="Q968" s="15">
        <f t="shared" si="122"/>
        <v>0</v>
      </c>
      <c r="R968" s="15">
        <f t="shared" si="123"/>
        <v>336.2636</v>
      </c>
      <c r="S968" s="15">
        <f t="shared" si="124"/>
        <v>336.2636</v>
      </c>
      <c r="T968" s="15">
        <f t="shared" si="125"/>
        <v>336.2636</v>
      </c>
      <c r="U968" s="13" t="str">
        <f t="shared" si="126"/>
        <v>Wed</v>
      </c>
      <c r="V968" s="13" t="str">
        <f t="shared" si="127"/>
        <v>Sat</v>
      </c>
    </row>
    <row r="969" spans="1:22" x14ac:dyDescent="0.25">
      <c r="A969" t="s">
        <v>1029</v>
      </c>
      <c r="B969" t="s">
        <v>50</v>
      </c>
      <c r="C969" t="s">
        <v>23</v>
      </c>
      <c r="D969" t="s">
        <v>17</v>
      </c>
      <c r="F969" s="10">
        <v>44391</v>
      </c>
      <c r="G969" s="10"/>
      <c r="H969" s="5">
        <v>2</v>
      </c>
      <c r="I969" s="11"/>
      <c r="J969" s="11"/>
      <c r="K969" s="12"/>
      <c r="L969" s="12">
        <v>1000.454</v>
      </c>
      <c r="M969" t="s">
        <v>32</v>
      </c>
      <c r="N969" s="14" t="str">
        <f t="shared" si="120"/>
        <v/>
      </c>
      <c r="O969" s="13" cm="1">
        <f t="array" ref="O969">INDEX(TechRate,MATCH(H969,TechNum,0))</f>
        <v>140</v>
      </c>
      <c r="P969" s="15">
        <f t="shared" si="121"/>
        <v>0</v>
      </c>
      <c r="Q969" s="15">
        <f t="shared" si="122"/>
        <v>0</v>
      </c>
      <c r="R969" s="15">
        <f t="shared" si="123"/>
        <v>1000.454</v>
      </c>
      <c r="S969" s="15">
        <f t="shared" si="124"/>
        <v>1000.454</v>
      </c>
      <c r="T969" s="15">
        <f t="shared" si="125"/>
        <v>1000.454</v>
      </c>
      <c r="U969" s="13" t="str">
        <f t="shared" si="126"/>
        <v>Wed</v>
      </c>
      <c r="V969" s="13" t="str">
        <f t="shared" si="127"/>
        <v>Sat</v>
      </c>
    </row>
    <row r="970" spans="1:22" x14ac:dyDescent="0.25">
      <c r="A970" t="s">
        <v>1030</v>
      </c>
      <c r="B970" t="s">
        <v>49</v>
      </c>
      <c r="C970" t="s">
        <v>24</v>
      </c>
      <c r="D970" t="s">
        <v>16</v>
      </c>
      <c r="E970" t="s">
        <v>18</v>
      </c>
      <c r="F970" s="10">
        <v>44392</v>
      </c>
      <c r="G970" s="10">
        <v>44392</v>
      </c>
      <c r="H970" s="5">
        <v>1</v>
      </c>
      <c r="I970" s="11"/>
      <c r="J970" s="11"/>
      <c r="K970" s="12">
        <v>1</v>
      </c>
      <c r="L970" s="12">
        <v>310.93439999999998</v>
      </c>
      <c r="M970" t="s">
        <v>33</v>
      </c>
      <c r="N970" s="14">
        <f t="shared" si="120"/>
        <v>0</v>
      </c>
      <c r="O970" s="13" cm="1">
        <f t="array" ref="O970">INDEX(TechRate,MATCH(H970,TechNum,0))</f>
        <v>80</v>
      </c>
      <c r="P970" s="15">
        <f t="shared" si="121"/>
        <v>80</v>
      </c>
      <c r="Q970" s="15">
        <f t="shared" si="122"/>
        <v>80</v>
      </c>
      <c r="R970" s="15">
        <f t="shared" si="123"/>
        <v>310.93439999999998</v>
      </c>
      <c r="S970" s="15">
        <f t="shared" si="124"/>
        <v>390.93439999999998</v>
      </c>
      <c r="T970" s="15">
        <f t="shared" si="125"/>
        <v>390.93439999999998</v>
      </c>
      <c r="U970" s="13" t="str">
        <f t="shared" si="126"/>
        <v>Thu</v>
      </c>
      <c r="V970" s="13" t="str">
        <f t="shared" si="127"/>
        <v>Thu</v>
      </c>
    </row>
    <row r="971" spans="1:22" x14ac:dyDescent="0.25">
      <c r="A971" t="s">
        <v>1031</v>
      </c>
      <c r="B971" t="s">
        <v>56</v>
      </c>
      <c r="C971" t="s">
        <v>22</v>
      </c>
      <c r="D971" t="s">
        <v>28</v>
      </c>
      <c r="F971" s="10">
        <v>44392</v>
      </c>
      <c r="G971" s="10"/>
      <c r="H971" s="5">
        <v>2</v>
      </c>
      <c r="I971" s="11"/>
      <c r="J971" s="11"/>
      <c r="K971" s="12"/>
      <c r="L971" s="12">
        <v>450.2</v>
      </c>
      <c r="M971" t="s">
        <v>32</v>
      </c>
      <c r="N971" s="14" t="str">
        <f t="shared" si="120"/>
        <v/>
      </c>
      <c r="O971" s="13" cm="1">
        <f t="array" ref="O971">INDEX(TechRate,MATCH(H971,TechNum,0))</f>
        <v>140</v>
      </c>
      <c r="P971" s="15">
        <f t="shared" si="121"/>
        <v>0</v>
      </c>
      <c r="Q971" s="15">
        <f t="shared" si="122"/>
        <v>0</v>
      </c>
      <c r="R971" s="15">
        <f t="shared" si="123"/>
        <v>450.2</v>
      </c>
      <c r="S971" s="15">
        <f t="shared" si="124"/>
        <v>450.2</v>
      </c>
      <c r="T971" s="15">
        <f t="shared" si="125"/>
        <v>450.2</v>
      </c>
      <c r="U971" s="13" t="str">
        <f t="shared" si="126"/>
        <v>Thu</v>
      </c>
      <c r="V971" s="13" t="str">
        <f t="shared" si="127"/>
        <v>Sat</v>
      </c>
    </row>
    <row r="972" spans="1:22" x14ac:dyDescent="0.25">
      <c r="A972" t="s">
        <v>1032</v>
      </c>
      <c r="B972" t="s">
        <v>51</v>
      </c>
      <c r="C972" t="s">
        <v>22</v>
      </c>
      <c r="D972" t="s">
        <v>28</v>
      </c>
      <c r="F972" s="10">
        <v>44392</v>
      </c>
      <c r="G972" s="10"/>
      <c r="H972" s="5">
        <v>2</v>
      </c>
      <c r="I972" s="11"/>
      <c r="J972" s="11"/>
      <c r="K972" s="12"/>
      <c r="L972" s="12">
        <v>186</v>
      </c>
      <c r="M972" t="s">
        <v>32</v>
      </c>
      <c r="N972" s="14" t="str">
        <f t="shared" si="120"/>
        <v/>
      </c>
      <c r="O972" s="13" cm="1">
        <f t="array" ref="O972">INDEX(TechRate,MATCH(H972,TechNum,0))</f>
        <v>140</v>
      </c>
      <c r="P972" s="15">
        <f t="shared" si="121"/>
        <v>0</v>
      </c>
      <c r="Q972" s="15">
        <f t="shared" si="122"/>
        <v>0</v>
      </c>
      <c r="R972" s="15">
        <f t="shared" si="123"/>
        <v>186</v>
      </c>
      <c r="S972" s="15">
        <f t="shared" si="124"/>
        <v>186</v>
      </c>
      <c r="T972" s="15">
        <f t="shared" si="125"/>
        <v>186</v>
      </c>
      <c r="U972" s="13" t="str">
        <f t="shared" si="126"/>
        <v>Thu</v>
      </c>
      <c r="V972" s="13" t="str">
        <f t="shared" si="127"/>
        <v>Sat</v>
      </c>
    </row>
    <row r="973" spans="1:22" x14ac:dyDescent="0.25">
      <c r="A973" t="s">
        <v>1033</v>
      </c>
      <c r="B973" t="s">
        <v>49</v>
      </c>
      <c r="C973" t="s">
        <v>23</v>
      </c>
      <c r="D973" t="s">
        <v>28</v>
      </c>
      <c r="F973" s="10">
        <v>44393</v>
      </c>
      <c r="G973" s="10">
        <v>44406</v>
      </c>
      <c r="H973" s="5">
        <v>1</v>
      </c>
      <c r="I973" s="11"/>
      <c r="J973" s="11"/>
      <c r="K973" s="12">
        <v>1.5</v>
      </c>
      <c r="L973" s="12">
        <v>1111.5</v>
      </c>
      <c r="M973" t="s">
        <v>34</v>
      </c>
      <c r="N973" s="14">
        <f t="shared" si="120"/>
        <v>13</v>
      </c>
      <c r="O973" s="13" cm="1">
        <f t="array" ref="O973">INDEX(TechRate,MATCH(H973,TechNum,0))</f>
        <v>80</v>
      </c>
      <c r="P973" s="15">
        <f t="shared" si="121"/>
        <v>120</v>
      </c>
      <c r="Q973" s="15">
        <f t="shared" si="122"/>
        <v>120</v>
      </c>
      <c r="R973" s="15">
        <f t="shared" si="123"/>
        <v>1111.5</v>
      </c>
      <c r="S973" s="15">
        <f t="shared" si="124"/>
        <v>1231.5</v>
      </c>
      <c r="T973" s="15">
        <f t="shared" si="125"/>
        <v>1231.5</v>
      </c>
      <c r="U973" s="13" t="str">
        <f t="shared" si="126"/>
        <v>Fri</v>
      </c>
      <c r="V973" s="13" t="str">
        <f t="shared" si="127"/>
        <v>Thu</v>
      </c>
    </row>
    <row r="974" spans="1:22" x14ac:dyDescent="0.25">
      <c r="A974" t="s">
        <v>1034</v>
      </c>
      <c r="B974" t="s">
        <v>55</v>
      </c>
      <c r="C974" t="s">
        <v>22</v>
      </c>
      <c r="D974" t="s">
        <v>17</v>
      </c>
      <c r="F974" s="10">
        <v>44393</v>
      </c>
      <c r="G974" s="10"/>
      <c r="H974" s="5">
        <v>2</v>
      </c>
      <c r="I974" s="11"/>
      <c r="J974" s="11"/>
      <c r="K974" s="12"/>
      <c r="L974" s="12">
        <v>170</v>
      </c>
      <c r="M974" t="s">
        <v>32</v>
      </c>
      <c r="N974" s="14" t="str">
        <f t="shared" si="120"/>
        <v/>
      </c>
      <c r="O974" s="13" cm="1">
        <f t="array" ref="O974">INDEX(TechRate,MATCH(H974,TechNum,0))</f>
        <v>140</v>
      </c>
      <c r="P974" s="15">
        <f t="shared" si="121"/>
        <v>0</v>
      </c>
      <c r="Q974" s="15">
        <f t="shared" si="122"/>
        <v>0</v>
      </c>
      <c r="R974" s="15">
        <f t="shared" si="123"/>
        <v>170</v>
      </c>
      <c r="S974" s="15">
        <f t="shared" si="124"/>
        <v>170</v>
      </c>
      <c r="T974" s="15">
        <f t="shared" si="125"/>
        <v>170</v>
      </c>
      <c r="U974" s="13" t="str">
        <f t="shared" si="126"/>
        <v>Fri</v>
      </c>
      <c r="V974" s="13" t="str">
        <f t="shared" si="127"/>
        <v>Sat</v>
      </c>
    </row>
    <row r="975" spans="1:22" x14ac:dyDescent="0.25">
      <c r="A975" t="s">
        <v>1035</v>
      </c>
      <c r="B975" t="s">
        <v>51</v>
      </c>
      <c r="C975" t="s">
        <v>22</v>
      </c>
      <c r="D975" t="s">
        <v>28</v>
      </c>
      <c r="F975" s="10">
        <v>44393</v>
      </c>
      <c r="G975" s="10"/>
      <c r="H975" s="5">
        <v>2</v>
      </c>
      <c r="I975" s="11"/>
      <c r="J975" s="11"/>
      <c r="K975" s="12"/>
      <c r="L975" s="12">
        <v>180</v>
      </c>
      <c r="M975" t="s">
        <v>32</v>
      </c>
      <c r="N975" s="14" t="str">
        <f t="shared" ref="N975:N1001" si="128">IF(G975="","",G975-F975)</f>
        <v/>
      </c>
      <c r="O975" s="13" cm="1">
        <f t="array" ref="O975">INDEX(TechRate,MATCH(H975,TechNum,0))</f>
        <v>140</v>
      </c>
      <c r="P975" s="15">
        <f t="shared" ref="P975:P1001" si="129">O975*K975</f>
        <v>0</v>
      </c>
      <c r="Q975" s="15">
        <f t="shared" ref="Q975:Q1001" si="130">IF(I975="Yes",0,P975)</f>
        <v>0</v>
      </c>
      <c r="R975" s="15">
        <f t="shared" ref="R975:R1001" si="131">IF(J975="Yes",0,L975)</f>
        <v>180</v>
      </c>
      <c r="S975" s="15">
        <f t="shared" ref="S975:S1001" si="132">SUM(L975,P975)</f>
        <v>180</v>
      </c>
      <c r="T975" s="15">
        <f t="shared" ref="T975:T1001" si="133">SUM(Q975,R975)</f>
        <v>180</v>
      </c>
      <c r="U975" s="13" t="str">
        <f t="shared" ref="U975:U1001" si="134">TEXT(F975,"ddd")</f>
        <v>Fri</v>
      </c>
      <c r="V975" s="13" t="str">
        <f t="shared" ref="V975:V1001" si="135">TEXT(G975,"ddd")</f>
        <v>Sat</v>
      </c>
    </row>
    <row r="976" spans="1:22" x14ac:dyDescent="0.25">
      <c r="A976" t="s">
        <v>1036</v>
      </c>
      <c r="B976" t="s">
        <v>50</v>
      </c>
      <c r="C976" t="s">
        <v>59</v>
      </c>
      <c r="D976" t="s">
        <v>27</v>
      </c>
      <c r="F976" s="10">
        <v>44394</v>
      </c>
      <c r="G976" s="10">
        <v>44403</v>
      </c>
      <c r="H976" s="5">
        <v>1</v>
      </c>
      <c r="I976" s="11"/>
      <c r="J976" s="11"/>
      <c r="K976" s="12">
        <v>0.75</v>
      </c>
      <c r="L976" s="12">
        <v>48</v>
      </c>
      <c r="M976" t="s">
        <v>33</v>
      </c>
      <c r="N976" s="14">
        <f t="shared" si="128"/>
        <v>9</v>
      </c>
      <c r="O976" s="13" cm="1">
        <f t="array" ref="O976">INDEX(TechRate,MATCH(H976,TechNum,0))</f>
        <v>80</v>
      </c>
      <c r="P976" s="15">
        <f t="shared" si="129"/>
        <v>60</v>
      </c>
      <c r="Q976" s="15">
        <f t="shared" si="130"/>
        <v>60</v>
      </c>
      <c r="R976" s="15">
        <f t="shared" si="131"/>
        <v>48</v>
      </c>
      <c r="S976" s="15">
        <f t="shared" si="132"/>
        <v>108</v>
      </c>
      <c r="T976" s="15">
        <f t="shared" si="133"/>
        <v>108</v>
      </c>
      <c r="U976" s="13" t="str">
        <f t="shared" si="134"/>
        <v>Sat</v>
      </c>
      <c r="V976" s="13" t="str">
        <f t="shared" si="135"/>
        <v>Mon</v>
      </c>
    </row>
    <row r="977" spans="1:22" x14ac:dyDescent="0.25">
      <c r="A977" t="s">
        <v>1037</v>
      </c>
      <c r="B977" t="s">
        <v>49</v>
      </c>
      <c r="C977" t="s">
        <v>24</v>
      </c>
      <c r="D977" t="s">
        <v>28</v>
      </c>
      <c r="F977" s="10">
        <v>44394</v>
      </c>
      <c r="G977" s="10"/>
      <c r="H977" s="5">
        <v>2</v>
      </c>
      <c r="I977" s="11" t="s">
        <v>18</v>
      </c>
      <c r="J977" s="11" t="s">
        <v>18</v>
      </c>
      <c r="K977" s="12"/>
      <c r="L977" s="12">
        <v>1019.9758</v>
      </c>
      <c r="M977" t="s">
        <v>35</v>
      </c>
      <c r="N977" s="14" t="str">
        <f t="shared" si="128"/>
        <v/>
      </c>
      <c r="O977" s="13" cm="1">
        <f t="array" ref="O977">INDEX(TechRate,MATCH(H977,TechNum,0))</f>
        <v>140</v>
      </c>
      <c r="P977" s="15">
        <f t="shared" si="129"/>
        <v>0</v>
      </c>
      <c r="Q977" s="15">
        <f t="shared" si="130"/>
        <v>0</v>
      </c>
      <c r="R977" s="15">
        <f t="shared" si="131"/>
        <v>0</v>
      </c>
      <c r="S977" s="15">
        <f t="shared" si="132"/>
        <v>1019.9758</v>
      </c>
      <c r="T977" s="15">
        <f t="shared" si="133"/>
        <v>0</v>
      </c>
      <c r="U977" s="13" t="str">
        <f t="shared" si="134"/>
        <v>Sat</v>
      </c>
      <c r="V977" s="13" t="str">
        <f t="shared" si="135"/>
        <v>Sat</v>
      </c>
    </row>
    <row r="978" spans="1:22" x14ac:dyDescent="0.25">
      <c r="A978" t="s">
        <v>1038</v>
      </c>
      <c r="B978" t="s">
        <v>54</v>
      </c>
      <c r="C978" t="s">
        <v>24</v>
      </c>
      <c r="D978" t="s">
        <v>27</v>
      </c>
      <c r="F978" s="10">
        <v>44396</v>
      </c>
      <c r="G978" s="10">
        <v>44396</v>
      </c>
      <c r="H978" s="5">
        <v>1</v>
      </c>
      <c r="I978" s="11"/>
      <c r="J978" s="11"/>
      <c r="K978" s="12">
        <v>0.5</v>
      </c>
      <c r="L978" s="12">
        <v>161.79509999999999</v>
      </c>
      <c r="M978" t="s">
        <v>33</v>
      </c>
      <c r="N978" s="14">
        <f t="shared" si="128"/>
        <v>0</v>
      </c>
      <c r="O978" s="13" cm="1">
        <f t="array" ref="O978">INDEX(TechRate,MATCH(H978,TechNum,0))</f>
        <v>80</v>
      </c>
      <c r="P978" s="15">
        <f t="shared" si="129"/>
        <v>40</v>
      </c>
      <c r="Q978" s="15">
        <f t="shared" si="130"/>
        <v>40</v>
      </c>
      <c r="R978" s="15">
        <f t="shared" si="131"/>
        <v>161.79509999999999</v>
      </c>
      <c r="S978" s="15">
        <f t="shared" si="132"/>
        <v>201.79509999999999</v>
      </c>
      <c r="T978" s="15">
        <f t="shared" si="133"/>
        <v>201.79509999999999</v>
      </c>
      <c r="U978" s="13" t="str">
        <f t="shared" si="134"/>
        <v>Mon</v>
      </c>
      <c r="V978" s="13" t="str">
        <f t="shared" si="135"/>
        <v>Mon</v>
      </c>
    </row>
    <row r="979" spans="1:22" x14ac:dyDescent="0.25">
      <c r="A979" t="s">
        <v>1039</v>
      </c>
      <c r="B979" t="s">
        <v>51</v>
      </c>
      <c r="C979" t="s">
        <v>22</v>
      </c>
      <c r="D979" t="s">
        <v>27</v>
      </c>
      <c r="F979" s="10">
        <v>44396</v>
      </c>
      <c r="G979" s="10"/>
      <c r="H979" s="5">
        <v>2</v>
      </c>
      <c r="I979" s="11"/>
      <c r="J979" s="11"/>
      <c r="K979" s="12"/>
      <c r="L979" s="12">
        <v>61.237400000000001</v>
      </c>
      <c r="M979" t="s">
        <v>33</v>
      </c>
      <c r="N979" s="14" t="str">
        <f t="shared" si="128"/>
        <v/>
      </c>
      <c r="O979" s="13" cm="1">
        <f t="array" ref="O979">INDEX(TechRate,MATCH(H979,TechNum,0))</f>
        <v>140</v>
      </c>
      <c r="P979" s="15">
        <f t="shared" si="129"/>
        <v>0</v>
      </c>
      <c r="Q979" s="15">
        <f t="shared" si="130"/>
        <v>0</v>
      </c>
      <c r="R979" s="15">
        <f t="shared" si="131"/>
        <v>61.237400000000001</v>
      </c>
      <c r="S979" s="15">
        <f t="shared" si="132"/>
        <v>61.237400000000001</v>
      </c>
      <c r="T979" s="15">
        <f t="shared" si="133"/>
        <v>61.237400000000001</v>
      </c>
      <c r="U979" s="13" t="str">
        <f t="shared" si="134"/>
        <v>Mon</v>
      </c>
      <c r="V979" s="13" t="str">
        <f t="shared" si="135"/>
        <v>Sat</v>
      </c>
    </row>
    <row r="980" spans="1:22" x14ac:dyDescent="0.25">
      <c r="A980" t="s">
        <v>1040</v>
      </c>
      <c r="B980" t="s">
        <v>53</v>
      </c>
      <c r="C980" t="s">
        <v>23</v>
      </c>
      <c r="D980" t="s">
        <v>28</v>
      </c>
      <c r="F980" s="10">
        <v>44396</v>
      </c>
      <c r="G980" s="10"/>
      <c r="H980" s="5">
        <v>2</v>
      </c>
      <c r="I980" s="11"/>
      <c r="J980" s="11"/>
      <c r="K980" s="12"/>
      <c r="L980" s="12">
        <v>440.03</v>
      </c>
      <c r="M980" t="s">
        <v>33</v>
      </c>
      <c r="N980" s="14" t="str">
        <f t="shared" si="128"/>
        <v/>
      </c>
      <c r="O980" s="13" cm="1">
        <f t="array" ref="O980">INDEX(TechRate,MATCH(H980,TechNum,0))</f>
        <v>140</v>
      </c>
      <c r="P980" s="15">
        <f t="shared" si="129"/>
        <v>0</v>
      </c>
      <c r="Q980" s="15">
        <f t="shared" si="130"/>
        <v>0</v>
      </c>
      <c r="R980" s="15">
        <f t="shared" si="131"/>
        <v>440.03</v>
      </c>
      <c r="S980" s="15">
        <f t="shared" si="132"/>
        <v>440.03</v>
      </c>
      <c r="T980" s="15">
        <f t="shared" si="133"/>
        <v>440.03</v>
      </c>
      <c r="U980" s="13" t="str">
        <f t="shared" si="134"/>
        <v>Mon</v>
      </c>
      <c r="V980" s="13" t="str">
        <f t="shared" si="135"/>
        <v>Sat</v>
      </c>
    </row>
    <row r="981" spans="1:22" x14ac:dyDescent="0.25">
      <c r="A981" t="s">
        <v>1041</v>
      </c>
      <c r="B981" t="s">
        <v>53</v>
      </c>
      <c r="C981" t="s">
        <v>23</v>
      </c>
      <c r="D981" t="s">
        <v>17</v>
      </c>
      <c r="F981" s="10">
        <v>44396</v>
      </c>
      <c r="G981" s="10"/>
      <c r="H981" s="5">
        <v>2</v>
      </c>
      <c r="I981" s="11"/>
      <c r="J981" s="11"/>
      <c r="K981" s="12"/>
      <c r="L981" s="12">
        <v>351</v>
      </c>
      <c r="M981" t="s">
        <v>32</v>
      </c>
      <c r="N981" s="14" t="str">
        <f t="shared" si="128"/>
        <v/>
      </c>
      <c r="O981" s="13" cm="1">
        <f t="array" ref="O981">INDEX(TechRate,MATCH(H981,TechNum,0))</f>
        <v>140</v>
      </c>
      <c r="P981" s="15">
        <f t="shared" si="129"/>
        <v>0</v>
      </c>
      <c r="Q981" s="15">
        <f t="shared" si="130"/>
        <v>0</v>
      </c>
      <c r="R981" s="15">
        <f t="shared" si="131"/>
        <v>351</v>
      </c>
      <c r="S981" s="15">
        <f t="shared" si="132"/>
        <v>351</v>
      </c>
      <c r="T981" s="15">
        <f t="shared" si="133"/>
        <v>351</v>
      </c>
      <c r="U981" s="13" t="str">
        <f t="shared" si="134"/>
        <v>Mon</v>
      </c>
      <c r="V981" s="13" t="str">
        <f t="shared" si="135"/>
        <v>Sat</v>
      </c>
    </row>
    <row r="982" spans="1:22" x14ac:dyDescent="0.25">
      <c r="A982" t="s">
        <v>1042</v>
      </c>
      <c r="B982" t="s">
        <v>49</v>
      </c>
      <c r="C982" t="s">
        <v>23</v>
      </c>
      <c r="D982" t="s">
        <v>28</v>
      </c>
      <c r="F982" s="10">
        <v>44396</v>
      </c>
      <c r="G982" s="10"/>
      <c r="H982" s="5">
        <v>2</v>
      </c>
      <c r="I982" s="11"/>
      <c r="J982" s="11"/>
      <c r="K982" s="12"/>
      <c r="L982" s="12">
        <v>519.01</v>
      </c>
      <c r="M982" t="s">
        <v>33</v>
      </c>
      <c r="N982" s="14" t="str">
        <f t="shared" si="128"/>
        <v/>
      </c>
      <c r="O982" s="13" cm="1">
        <f t="array" ref="O982">INDEX(TechRate,MATCH(H982,TechNum,0))</f>
        <v>140</v>
      </c>
      <c r="P982" s="15">
        <f t="shared" si="129"/>
        <v>0</v>
      </c>
      <c r="Q982" s="15">
        <f t="shared" si="130"/>
        <v>0</v>
      </c>
      <c r="R982" s="15">
        <f t="shared" si="131"/>
        <v>519.01</v>
      </c>
      <c r="S982" s="15">
        <f t="shared" si="132"/>
        <v>519.01</v>
      </c>
      <c r="T982" s="15">
        <f t="shared" si="133"/>
        <v>519.01</v>
      </c>
      <c r="U982" s="13" t="str">
        <f t="shared" si="134"/>
        <v>Mon</v>
      </c>
      <c r="V982" s="13" t="str">
        <f t="shared" si="135"/>
        <v>Sat</v>
      </c>
    </row>
    <row r="983" spans="1:22" x14ac:dyDescent="0.25">
      <c r="A983" t="s">
        <v>1043</v>
      </c>
      <c r="B983" t="s">
        <v>54</v>
      </c>
      <c r="C983" t="s">
        <v>24</v>
      </c>
      <c r="D983" t="s">
        <v>27</v>
      </c>
      <c r="F983" s="10">
        <v>44396</v>
      </c>
      <c r="G983" s="10"/>
      <c r="H983" s="5">
        <v>2</v>
      </c>
      <c r="I983" s="11"/>
      <c r="J983" s="11"/>
      <c r="K983" s="12"/>
      <c r="L983" s="12">
        <v>138.08170000000001</v>
      </c>
      <c r="M983" t="s">
        <v>33</v>
      </c>
      <c r="N983" s="14" t="str">
        <f t="shared" si="128"/>
        <v/>
      </c>
      <c r="O983" s="13" cm="1">
        <f t="array" ref="O983">INDEX(TechRate,MATCH(H983,TechNum,0))</f>
        <v>140</v>
      </c>
      <c r="P983" s="15">
        <f t="shared" si="129"/>
        <v>0</v>
      </c>
      <c r="Q983" s="15">
        <f t="shared" si="130"/>
        <v>0</v>
      </c>
      <c r="R983" s="15">
        <f t="shared" si="131"/>
        <v>138.08170000000001</v>
      </c>
      <c r="S983" s="15">
        <f t="shared" si="132"/>
        <v>138.08170000000001</v>
      </c>
      <c r="T983" s="15">
        <f t="shared" si="133"/>
        <v>138.08170000000001</v>
      </c>
      <c r="U983" s="13" t="str">
        <f t="shared" si="134"/>
        <v>Mon</v>
      </c>
      <c r="V983" s="13" t="str">
        <f t="shared" si="135"/>
        <v>Sat</v>
      </c>
    </row>
    <row r="984" spans="1:22" x14ac:dyDescent="0.25">
      <c r="A984" t="s">
        <v>1044</v>
      </c>
      <c r="B984" t="s">
        <v>51</v>
      </c>
      <c r="C984" t="s">
        <v>22</v>
      </c>
      <c r="D984" t="s">
        <v>28</v>
      </c>
      <c r="F984" s="10">
        <v>44396</v>
      </c>
      <c r="G984" s="10"/>
      <c r="H984" s="5">
        <v>2</v>
      </c>
      <c r="I984" s="11"/>
      <c r="J984" s="11"/>
      <c r="K984" s="12"/>
      <c r="L984" s="12">
        <v>1073.46</v>
      </c>
      <c r="M984" t="s">
        <v>32</v>
      </c>
      <c r="N984" s="14" t="str">
        <f t="shared" si="128"/>
        <v/>
      </c>
      <c r="O984" s="13" cm="1">
        <f t="array" ref="O984">INDEX(TechRate,MATCH(H984,TechNum,0))</f>
        <v>140</v>
      </c>
      <c r="P984" s="15">
        <f t="shared" si="129"/>
        <v>0</v>
      </c>
      <c r="Q984" s="15">
        <f t="shared" si="130"/>
        <v>0</v>
      </c>
      <c r="R984" s="15">
        <f t="shared" si="131"/>
        <v>1073.46</v>
      </c>
      <c r="S984" s="15">
        <f t="shared" si="132"/>
        <v>1073.46</v>
      </c>
      <c r="T984" s="15">
        <f t="shared" si="133"/>
        <v>1073.46</v>
      </c>
      <c r="U984" s="13" t="str">
        <f t="shared" si="134"/>
        <v>Mon</v>
      </c>
      <c r="V984" s="13" t="str">
        <f t="shared" si="135"/>
        <v>Sat</v>
      </c>
    </row>
    <row r="985" spans="1:22" x14ac:dyDescent="0.25">
      <c r="A985" t="s">
        <v>1045</v>
      </c>
      <c r="B985" t="s">
        <v>51</v>
      </c>
      <c r="C985" t="s">
        <v>22</v>
      </c>
      <c r="D985" t="s">
        <v>28</v>
      </c>
      <c r="F985" s="10">
        <v>44396</v>
      </c>
      <c r="G985" s="10"/>
      <c r="H985" s="5">
        <v>2</v>
      </c>
      <c r="I985" s="11"/>
      <c r="J985" s="11"/>
      <c r="K985" s="12"/>
      <c r="L985" s="12">
        <v>48.489800000000002</v>
      </c>
      <c r="M985" t="s">
        <v>32</v>
      </c>
      <c r="N985" s="14" t="str">
        <f t="shared" si="128"/>
        <v/>
      </c>
      <c r="O985" s="13" cm="1">
        <f t="array" ref="O985">INDEX(TechRate,MATCH(H985,TechNum,0))</f>
        <v>140</v>
      </c>
      <c r="P985" s="15">
        <f t="shared" si="129"/>
        <v>0</v>
      </c>
      <c r="Q985" s="15">
        <f t="shared" si="130"/>
        <v>0</v>
      </c>
      <c r="R985" s="15">
        <f t="shared" si="131"/>
        <v>48.489800000000002</v>
      </c>
      <c r="S985" s="15">
        <f t="shared" si="132"/>
        <v>48.489800000000002</v>
      </c>
      <c r="T985" s="15">
        <f t="shared" si="133"/>
        <v>48.489800000000002</v>
      </c>
      <c r="U985" s="13" t="str">
        <f t="shared" si="134"/>
        <v>Mon</v>
      </c>
      <c r="V985" s="13" t="str">
        <f t="shared" si="135"/>
        <v>Sat</v>
      </c>
    </row>
    <row r="986" spans="1:22" x14ac:dyDescent="0.25">
      <c r="A986" t="s">
        <v>1046</v>
      </c>
      <c r="B986" t="s">
        <v>53</v>
      </c>
      <c r="C986" t="s">
        <v>23</v>
      </c>
      <c r="D986" t="s">
        <v>28</v>
      </c>
      <c r="F986" s="10">
        <v>44396</v>
      </c>
      <c r="G986" s="10"/>
      <c r="H986" s="5">
        <v>1</v>
      </c>
      <c r="I986" s="11"/>
      <c r="J986" s="11"/>
      <c r="K986" s="12"/>
      <c r="L986" s="12">
        <v>45.237400000000001</v>
      </c>
      <c r="M986" t="s">
        <v>32</v>
      </c>
      <c r="N986" s="14" t="str">
        <f t="shared" si="128"/>
        <v/>
      </c>
      <c r="O986" s="13" cm="1">
        <f t="array" ref="O986">INDEX(TechRate,MATCH(H986,TechNum,0))</f>
        <v>80</v>
      </c>
      <c r="P986" s="15">
        <f t="shared" si="129"/>
        <v>0</v>
      </c>
      <c r="Q986" s="15">
        <f t="shared" si="130"/>
        <v>0</v>
      </c>
      <c r="R986" s="15">
        <f t="shared" si="131"/>
        <v>45.237400000000001</v>
      </c>
      <c r="S986" s="15">
        <f t="shared" si="132"/>
        <v>45.237400000000001</v>
      </c>
      <c r="T986" s="15">
        <f t="shared" si="133"/>
        <v>45.237400000000001</v>
      </c>
      <c r="U986" s="13" t="str">
        <f t="shared" si="134"/>
        <v>Mon</v>
      </c>
      <c r="V986" s="13" t="str">
        <f t="shared" si="135"/>
        <v>Sat</v>
      </c>
    </row>
    <row r="987" spans="1:22" x14ac:dyDescent="0.25">
      <c r="A987" t="s">
        <v>1047</v>
      </c>
      <c r="B987" t="s">
        <v>51</v>
      </c>
      <c r="C987" t="s">
        <v>22</v>
      </c>
      <c r="D987" t="s">
        <v>27</v>
      </c>
      <c r="F987" s="10">
        <v>44396</v>
      </c>
      <c r="G987" s="10"/>
      <c r="H987" s="5">
        <v>1</v>
      </c>
      <c r="I987" s="11"/>
      <c r="J987" s="11"/>
      <c r="K987" s="12"/>
      <c r="L987" s="12">
        <v>288.42</v>
      </c>
      <c r="M987" t="s">
        <v>33</v>
      </c>
      <c r="N987" s="14" t="str">
        <f t="shared" si="128"/>
        <v/>
      </c>
      <c r="O987" s="13" cm="1">
        <f t="array" ref="O987">INDEX(TechRate,MATCH(H987,TechNum,0))</f>
        <v>80</v>
      </c>
      <c r="P987" s="15">
        <f t="shared" si="129"/>
        <v>0</v>
      </c>
      <c r="Q987" s="15">
        <f t="shared" si="130"/>
        <v>0</v>
      </c>
      <c r="R987" s="15">
        <f t="shared" si="131"/>
        <v>288.42</v>
      </c>
      <c r="S987" s="15">
        <f t="shared" si="132"/>
        <v>288.42</v>
      </c>
      <c r="T987" s="15">
        <f t="shared" si="133"/>
        <v>288.42</v>
      </c>
      <c r="U987" s="13" t="str">
        <f t="shared" si="134"/>
        <v>Mon</v>
      </c>
      <c r="V987" s="13" t="str">
        <f t="shared" si="135"/>
        <v>Sat</v>
      </c>
    </row>
    <row r="988" spans="1:22" x14ac:dyDescent="0.25">
      <c r="A988" t="s">
        <v>1048</v>
      </c>
      <c r="B988" t="s">
        <v>49</v>
      </c>
      <c r="C988" t="s">
        <v>24</v>
      </c>
      <c r="D988" t="s">
        <v>28</v>
      </c>
      <c r="F988" s="10">
        <v>44397</v>
      </c>
      <c r="G988" s="10"/>
      <c r="H988" s="5">
        <v>1</v>
      </c>
      <c r="I988" s="11"/>
      <c r="J988" s="11"/>
      <c r="K988" s="12"/>
      <c r="L988" s="12">
        <v>38.496899999999997</v>
      </c>
      <c r="M988" t="s">
        <v>32</v>
      </c>
      <c r="N988" s="14" t="str">
        <f t="shared" si="128"/>
        <v/>
      </c>
      <c r="O988" s="13" cm="1">
        <f t="array" ref="O988">INDEX(TechRate,MATCH(H988,TechNum,0))</f>
        <v>80</v>
      </c>
      <c r="P988" s="15">
        <f t="shared" si="129"/>
        <v>0</v>
      </c>
      <c r="Q988" s="15">
        <f t="shared" si="130"/>
        <v>0</v>
      </c>
      <c r="R988" s="15">
        <f t="shared" si="131"/>
        <v>38.496899999999997</v>
      </c>
      <c r="S988" s="15">
        <f t="shared" si="132"/>
        <v>38.496899999999997</v>
      </c>
      <c r="T988" s="15">
        <f t="shared" si="133"/>
        <v>38.496899999999997</v>
      </c>
      <c r="U988" s="13" t="str">
        <f t="shared" si="134"/>
        <v>Tue</v>
      </c>
      <c r="V988" s="13" t="str">
        <f t="shared" si="135"/>
        <v>Sat</v>
      </c>
    </row>
    <row r="989" spans="1:22" x14ac:dyDescent="0.25">
      <c r="A989" t="s">
        <v>1049</v>
      </c>
      <c r="B989" t="s">
        <v>52</v>
      </c>
      <c r="C989" t="s">
        <v>24</v>
      </c>
      <c r="D989" t="s">
        <v>26</v>
      </c>
      <c r="F989" s="10">
        <v>44397</v>
      </c>
      <c r="G989" s="10"/>
      <c r="H989" s="5">
        <v>1</v>
      </c>
      <c r="I989" s="11"/>
      <c r="J989" s="11"/>
      <c r="K989" s="12"/>
      <c r="L989" s="12">
        <v>107.99550000000001</v>
      </c>
      <c r="M989" t="s">
        <v>32</v>
      </c>
      <c r="N989" s="14" t="str">
        <f t="shared" si="128"/>
        <v/>
      </c>
      <c r="O989" s="13" cm="1">
        <f t="array" ref="O989">INDEX(TechRate,MATCH(H989,TechNum,0))</f>
        <v>80</v>
      </c>
      <c r="P989" s="15">
        <f t="shared" si="129"/>
        <v>0</v>
      </c>
      <c r="Q989" s="15">
        <f t="shared" si="130"/>
        <v>0</v>
      </c>
      <c r="R989" s="15">
        <f t="shared" si="131"/>
        <v>107.99550000000001</v>
      </c>
      <c r="S989" s="15">
        <f t="shared" si="132"/>
        <v>107.99550000000001</v>
      </c>
      <c r="T989" s="15">
        <f t="shared" si="133"/>
        <v>107.99550000000001</v>
      </c>
      <c r="U989" s="13" t="str">
        <f t="shared" si="134"/>
        <v>Tue</v>
      </c>
      <c r="V989" s="13" t="str">
        <f t="shared" si="135"/>
        <v>Sat</v>
      </c>
    </row>
    <row r="990" spans="1:22" x14ac:dyDescent="0.25">
      <c r="A990" t="s">
        <v>1050</v>
      </c>
      <c r="B990" t="s">
        <v>51</v>
      </c>
      <c r="C990" t="s">
        <v>22</v>
      </c>
      <c r="D990" t="s">
        <v>27</v>
      </c>
      <c r="F990" s="10">
        <v>44397</v>
      </c>
      <c r="G990" s="10"/>
      <c r="H990" s="5">
        <v>2</v>
      </c>
      <c r="I990" s="11"/>
      <c r="J990" s="11"/>
      <c r="K990" s="12"/>
      <c r="L990" s="12">
        <v>142.85319999999999</v>
      </c>
      <c r="M990" t="s">
        <v>32</v>
      </c>
      <c r="N990" s="14" t="str">
        <f t="shared" si="128"/>
        <v/>
      </c>
      <c r="O990" s="13" cm="1">
        <f t="array" ref="O990">INDEX(TechRate,MATCH(H990,TechNum,0))</f>
        <v>140</v>
      </c>
      <c r="P990" s="15">
        <f t="shared" si="129"/>
        <v>0</v>
      </c>
      <c r="Q990" s="15">
        <f t="shared" si="130"/>
        <v>0</v>
      </c>
      <c r="R990" s="15">
        <f t="shared" si="131"/>
        <v>142.85319999999999</v>
      </c>
      <c r="S990" s="15">
        <f t="shared" si="132"/>
        <v>142.85319999999999</v>
      </c>
      <c r="T990" s="15">
        <f t="shared" si="133"/>
        <v>142.85319999999999</v>
      </c>
      <c r="U990" s="13" t="str">
        <f t="shared" si="134"/>
        <v>Tue</v>
      </c>
      <c r="V990" s="13" t="str">
        <f t="shared" si="135"/>
        <v>Sat</v>
      </c>
    </row>
    <row r="991" spans="1:22" x14ac:dyDescent="0.25">
      <c r="A991" t="s">
        <v>1051</v>
      </c>
      <c r="B991" t="s">
        <v>49</v>
      </c>
      <c r="C991" t="s">
        <v>59</v>
      </c>
      <c r="D991" t="s">
        <v>27</v>
      </c>
      <c r="F991" s="10">
        <v>44398</v>
      </c>
      <c r="G991" s="10"/>
      <c r="H991" s="5">
        <v>1</v>
      </c>
      <c r="I991" s="11"/>
      <c r="J991" s="11"/>
      <c r="K991" s="12"/>
      <c r="L991" s="12">
        <v>85.942099999999996</v>
      </c>
      <c r="M991" t="s">
        <v>32</v>
      </c>
      <c r="N991" s="14" t="str">
        <f t="shared" si="128"/>
        <v/>
      </c>
      <c r="O991" s="13" cm="1">
        <f t="array" ref="O991">INDEX(TechRate,MATCH(H991,TechNum,0))</f>
        <v>80</v>
      </c>
      <c r="P991" s="15">
        <f t="shared" si="129"/>
        <v>0</v>
      </c>
      <c r="Q991" s="15">
        <f t="shared" si="130"/>
        <v>0</v>
      </c>
      <c r="R991" s="15">
        <f t="shared" si="131"/>
        <v>85.942099999999996</v>
      </c>
      <c r="S991" s="15">
        <f t="shared" si="132"/>
        <v>85.942099999999996</v>
      </c>
      <c r="T991" s="15">
        <f t="shared" si="133"/>
        <v>85.942099999999996</v>
      </c>
      <c r="U991" s="13" t="str">
        <f t="shared" si="134"/>
        <v>Wed</v>
      </c>
      <c r="V991" s="13" t="str">
        <f t="shared" si="135"/>
        <v>Sat</v>
      </c>
    </row>
    <row r="992" spans="1:22" x14ac:dyDescent="0.25">
      <c r="A992" t="s">
        <v>1052</v>
      </c>
      <c r="B992" t="s">
        <v>51</v>
      </c>
      <c r="C992" t="s">
        <v>22</v>
      </c>
      <c r="D992" t="s">
        <v>28</v>
      </c>
      <c r="F992" s="10">
        <v>44398</v>
      </c>
      <c r="G992" s="10"/>
      <c r="H992" s="5">
        <v>2</v>
      </c>
      <c r="I992" s="11"/>
      <c r="J992" s="11"/>
      <c r="K992" s="12"/>
      <c r="L992" s="12">
        <v>21.33</v>
      </c>
      <c r="M992" t="s">
        <v>32</v>
      </c>
      <c r="N992" s="14" t="str">
        <f t="shared" si="128"/>
        <v/>
      </c>
      <c r="O992" s="13" cm="1">
        <f t="array" ref="O992">INDEX(TechRate,MATCH(H992,TechNum,0))</f>
        <v>140</v>
      </c>
      <c r="P992" s="15">
        <f t="shared" si="129"/>
        <v>0</v>
      </c>
      <c r="Q992" s="15">
        <f t="shared" si="130"/>
        <v>0</v>
      </c>
      <c r="R992" s="15">
        <f t="shared" si="131"/>
        <v>21.33</v>
      </c>
      <c r="S992" s="15">
        <f t="shared" si="132"/>
        <v>21.33</v>
      </c>
      <c r="T992" s="15">
        <f t="shared" si="133"/>
        <v>21.33</v>
      </c>
      <c r="U992" s="13" t="str">
        <f t="shared" si="134"/>
        <v>Wed</v>
      </c>
      <c r="V992" s="13" t="str">
        <f t="shared" si="135"/>
        <v>Sat</v>
      </c>
    </row>
    <row r="993" spans="1:22" x14ac:dyDescent="0.25">
      <c r="A993" t="s">
        <v>1053</v>
      </c>
      <c r="B993" t="s">
        <v>50</v>
      </c>
      <c r="C993" t="s">
        <v>59</v>
      </c>
      <c r="D993" t="s">
        <v>28</v>
      </c>
      <c r="F993" s="10">
        <v>44398</v>
      </c>
      <c r="G993" s="10"/>
      <c r="H993" s="5">
        <v>2</v>
      </c>
      <c r="I993" s="11"/>
      <c r="J993" s="11"/>
      <c r="K993" s="12"/>
      <c r="L993" s="12">
        <v>602.66</v>
      </c>
      <c r="M993" t="s">
        <v>33</v>
      </c>
      <c r="N993" s="14" t="str">
        <f t="shared" si="128"/>
        <v/>
      </c>
      <c r="O993" s="13" cm="1">
        <f t="array" ref="O993">INDEX(TechRate,MATCH(H993,TechNum,0))</f>
        <v>140</v>
      </c>
      <c r="P993" s="15">
        <f t="shared" si="129"/>
        <v>0</v>
      </c>
      <c r="Q993" s="15">
        <f t="shared" si="130"/>
        <v>0</v>
      </c>
      <c r="R993" s="15">
        <f t="shared" si="131"/>
        <v>602.66</v>
      </c>
      <c r="S993" s="15">
        <f t="shared" si="132"/>
        <v>602.66</v>
      </c>
      <c r="T993" s="15">
        <f t="shared" si="133"/>
        <v>602.66</v>
      </c>
      <c r="U993" s="13" t="str">
        <f t="shared" si="134"/>
        <v>Wed</v>
      </c>
      <c r="V993" s="13" t="str">
        <f t="shared" si="135"/>
        <v>Sat</v>
      </c>
    </row>
    <row r="994" spans="1:22" x14ac:dyDescent="0.25">
      <c r="A994" t="s">
        <v>1054</v>
      </c>
      <c r="B994" t="s">
        <v>50</v>
      </c>
      <c r="C994" t="s">
        <v>59</v>
      </c>
      <c r="D994" t="s">
        <v>27</v>
      </c>
      <c r="E994" t="s">
        <v>18</v>
      </c>
      <c r="F994" s="10">
        <v>44399</v>
      </c>
      <c r="G994" s="10"/>
      <c r="H994" s="5">
        <v>2</v>
      </c>
      <c r="I994" s="11"/>
      <c r="J994" s="11"/>
      <c r="K994" s="12"/>
      <c r="L994" s="12">
        <v>66.8857</v>
      </c>
      <c r="M994" t="s">
        <v>33</v>
      </c>
      <c r="N994" s="14" t="str">
        <f t="shared" si="128"/>
        <v/>
      </c>
      <c r="O994" s="13" cm="1">
        <f t="array" ref="O994">INDEX(TechRate,MATCH(H994,TechNum,0))</f>
        <v>140</v>
      </c>
      <c r="P994" s="15">
        <f t="shared" si="129"/>
        <v>0</v>
      </c>
      <c r="Q994" s="15">
        <f t="shared" si="130"/>
        <v>0</v>
      </c>
      <c r="R994" s="15">
        <f t="shared" si="131"/>
        <v>66.8857</v>
      </c>
      <c r="S994" s="15">
        <f t="shared" si="132"/>
        <v>66.8857</v>
      </c>
      <c r="T994" s="15">
        <f t="shared" si="133"/>
        <v>66.8857</v>
      </c>
      <c r="U994" s="13" t="str">
        <f t="shared" si="134"/>
        <v>Thu</v>
      </c>
      <c r="V994" s="13" t="str">
        <f t="shared" si="135"/>
        <v>Sat</v>
      </c>
    </row>
    <row r="995" spans="1:22" x14ac:dyDescent="0.25">
      <c r="A995" t="s">
        <v>1055</v>
      </c>
      <c r="B995" t="s">
        <v>50</v>
      </c>
      <c r="C995" t="s">
        <v>23</v>
      </c>
      <c r="D995" t="s">
        <v>17</v>
      </c>
      <c r="F995" s="10">
        <v>44399</v>
      </c>
      <c r="G995" s="10"/>
      <c r="H995" s="5">
        <v>1</v>
      </c>
      <c r="I995" s="11"/>
      <c r="J995" s="11"/>
      <c r="K995" s="12"/>
      <c r="L995" s="12">
        <v>472.54539999999997</v>
      </c>
      <c r="M995" t="s">
        <v>32</v>
      </c>
      <c r="N995" s="14" t="str">
        <f t="shared" si="128"/>
        <v/>
      </c>
      <c r="O995" s="13" cm="1">
        <f t="array" ref="O995">INDEX(TechRate,MATCH(H995,TechNum,0))</f>
        <v>80</v>
      </c>
      <c r="P995" s="15">
        <f t="shared" si="129"/>
        <v>0</v>
      </c>
      <c r="Q995" s="15">
        <f t="shared" si="130"/>
        <v>0</v>
      </c>
      <c r="R995" s="15">
        <f t="shared" si="131"/>
        <v>472.54539999999997</v>
      </c>
      <c r="S995" s="15">
        <f t="shared" si="132"/>
        <v>472.54539999999997</v>
      </c>
      <c r="T995" s="15">
        <f t="shared" si="133"/>
        <v>472.54539999999997</v>
      </c>
      <c r="U995" s="13" t="str">
        <f t="shared" si="134"/>
        <v>Thu</v>
      </c>
      <c r="V995" s="13" t="str">
        <f t="shared" si="135"/>
        <v>Sat</v>
      </c>
    </row>
    <row r="996" spans="1:22" x14ac:dyDescent="0.25">
      <c r="A996" t="s">
        <v>1056</v>
      </c>
      <c r="B996" t="s">
        <v>54</v>
      </c>
      <c r="C996" t="s">
        <v>59</v>
      </c>
      <c r="D996" t="s">
        <v>27</v>
      </c>
      <c r="F996" s="10">
        <v>44399</v>
      </c>
      <c r="G996" s="10"/>
      <c r="H996" s="5">
        <v>1</v>
      </c>
      <c r="I996" s="11"/>
      <c r="J996" s="11"/>
      <c r="K996" s="12"/>
      <c r="L996" s="12">
        <v>147.69890000000001</v>
      </c>
      <c r="M996" t="s">
        <v>33</v>
      </c>
      <c r="N996" s="14" t="str">
        <f t="shared" si="128"/>
        <v/>
      </c>
      <c r="O996" s="13" cm="1">
        <f t="array" ref="O996">INDEX(TechRate,MATCH(H996,TechNum,0))</f>
        <v>80</v>
      </c>
      <c r="P996" s="15">
        <f t="shared" si="129"/>
        <v>0</v>
      </c>
      <c r="Q996" s="15">
        <f t="shared" si="130"/>
        <v>0</v>
      </c>
      <c r="R996" s="15">
        <f t="shared" si="131"/>
        <v>147.69890000000001</v>
      </c>
      <c r="S996" s="15">
        <f t="shared" si="132"/>
        <v>147.69890000000001</v>
      </c>
      <c r="T996" s="15">
        <f t="shared" si="133"/>
        <v>147.69890000000001</v>
      </c>
      <c r="U996" s="13" t="str">
        <f t="shared" si="134"/>
        <v>Thu</v>
      </c>
      <c r="V996" s="13" t="str">
        <f t="shared" si="135"/>
        <v>Sat</v>
      </c>
    </row>
    <row r="997" spans="1:22" x14ac:dyDescent="0.25">
      <c r="A997" t="s">
        <v>1057</v>
      </c>
      <c r="B997" t="s">
        <v>54</v>
      </c>
      <c r="C997" t="s">
        <v>24</v>
      </c>
      <c r="D997" t="s">
        <v>27</v>
      </c>
      <c r="F997" s="10">
        <v>44399</v>
      </c>
      <c r="G997" s="10"/>
      <c r="H997" s="5">
        <v>2</v>
      </c>
      <c r="I997" s="11"/>
      <c r="J997" s="11"/>
      <c r="K997" s="12"/>
      <c r="L997" s="12">
        <v>237.21</v>
      </c>
      <c r="M997" t="s">
        <v>33</v>
      </c>
      <c r="N997" s="14" t="str">
        <f t="shared" si="128"/>
        <v/>
      </c>
      <c r="O997" s="13" cm="1">
        <f t="array" ref="O997">INDEX(TechRate,MATCH(H997,TechNum,0))</f>
        <v>140</v>
      </c>
      <c r="P997" s="15">
        <f t="shared" si="129"/>
        <v>0</v>
      </c>
      <c r="Q997" s="15">
        <f t="shared" si="130"/>
        <v>0</v>
      </c>
      <c r="R997" s="15">
        <f t="shared" si="131"/>
        <v>237.21</v>
      </c>
      <c r="S997" s="15">
        <f t="shared" si="132"/>
        <v>237.21</v>
      </c>
      <c r="T997" s="15">
        <f t="shared" si="133"/>
        <v>237.21</v>
      </c>
      <c r="U997" s="13" t="str">
        <f t="shared" si="134"/>
        <v>Thu</v>
      </c>
      <c r="V997" s="13" t="str">
        <f t="shared" si="135"/>
        <v>Sat</v>
      </c>
    </row>
    <row r="998" spans="1:22" x14ac:dyDescent="0.25">
      <c r="A998" t="s">
        <v>1058</v>
      </c>
      <c r="B998" t="s">
        <v>50</v>
      </c>
      <c r="C998" t="s">
        <v>59</v>
      </c>
      <c r="D998" t="s">
        <v>17</v>
      </c>
      <c r="F998" s="10">
        <v>44399</v>
      </c>
      <c r="G998" s="10"/>
      <c r="H998" s="5">
        <v>1</v>
      </c>
      <c r="I998" s="11"/>
      <c r="J998" s="11"/>
      <c r="K998" s="12"/>
      <c r="L998" s="12">
        <v>128.8115</v>
      </c>
      <c r="M998" t="s">
        <v>33</v>
      </c>
      <c r="N998" s="14" t="str">
        <f t="shared" si="128"/>
        <v/>
      </c>
      <c r="O998" s="13" cm="1">
        <f t="array" ref="O998">INDEX(TechRate,MATCH(H998,TechNum,0))</f>
        <v>80</v>
      </c>
      <c r="P998" s="15">
        <f t="shared" si="129"/>
        <v>0</v>
      </c>
      <c r="Q998" s="15">
        <f t="shared" si="130"/>
        <v>0</v>
      </c>
      <c r="R998" s="15">
        <f t="shared" si="131"/>
        <v>128.8115</v>
      </c>
      <c r="S998" s="15">
        <f t="shared" si="132"/>
        <v>128.8115</v>
      </c>
      <c r="T998" s="15">
        <f t="shared" si="133"/>
        <v>128.8115</v>
      </c>
      <c r="U998" s="13" t="str">
        <f t="shared" si="134"/>
        <v>Thu</v>
      </c>
      <c r="V998" s="13" t="str">
        <f t="shared" si="135"/>
        <v>Sat</v>
      </c>
    </row>
    <row r="999" spans="1:22" x14ac:dyDescent="0.25">
      <c r="A999" t="s">
        <v>1059</v>
      </c>
      <c r="B999" t="s">
        <v>49</v>
      </c>
      <c r="C999" t="s">
        <v>59</v>
      </c>
      <c r="D999" t="s">
        <v>27</v>
      </c>
      <c r="F999" s="10">
        <v>44400</v>
      </c>
      <c r="G999" s="10"/>
      <c r="H999" s="5">
        <v>1</v>
      </c>
      <c r="I999" s="11"/>
      <c r="J999" s="11"/>
      <c r="K999" s="12"/>
      <c r="L999" s="12">
        <v>84.886200000000002</v>
      </c>
      <c r="M999" t="s">
        <v>33</v>
      </c>
      <c r="N999" s="14" t="str">
        <f t="shared" si="128"/>
        <v/>
      </c>
      <c r="O999" s="13" cm="1">
        <f t="array" ref="O999">INDEX(TechRate,MATCH(H999,TechNum,0))</f>
        <v>80</v>
      </c>
      <c r="P999" s="15">
        <f t="shared" si="129"/>
        <v>0</v>
      </c>
      <c r="Q999" s="15">
        <f t="shared" si="130"/>
        <v>0</v>
      </c>
      <c r="R999" s="15">
        <f t="shared" si="131"/>
        <v>84.886200000000002</v>
      </c>
      <c r="S999" s="15">
        <f t="shared" si="132"/>
        <v>84.886200000000002</v>
      </c>
      <c r="T999" s="15">
        <f t="shared" si="133"/>
        <v>84.886200000000002</v>
      </c>
      <c r="U999" s="13" t="str">
        <f t="shared" si="134"/>
        <v>Fri</v>
      </c>
      <c r="V999" s="13" t="str">
        <f t="shared" si="135"/>
        <v>Sat</v>
      </c>
    </row>
    <row r="1000" spans="1:22" x14ac:dyDescent="0.25">
      <c r="A1000" t="s">
        <v>1060</v>
      </c>
      <c r="B1000" t="s">
        <v>55</v>
      </c>
      <c r="C1000" t="s">
        <v>22</v>
      </c>
      <c r="D1000" t="s">
        <v>26</v>
      </c>
      <c r="F1000" s="10">
        <v>44401</v>
      </c>
      <c r="G1000" s="10"/>
      <c r="H1000" s="5">
        <v>1</v>
      </c>
      <c r="I1000" s="11"/>
      <c r="J1000" s="11"/>
      <c r="K1000" s="12"/>
      <c r="L1000" s="12">
        <v>122.31950000000001</v>
      </c>
      <c r="M1000" t="s">
        <v>32</v>
      </c>
      <c r="N1000" s="14" t="str">
        <f t="shared" si="128"/>
        <v/>
      </c>
      <c r="O1000" s="13" cm="1">
        <f t="array" ref="O1000">INDEX(TechRate,MATCH(H1000,TechNum,0))</f>
        <v>80</v>
      </c>
      <c r="P1000" s="15">
        <f t="shared" si="129"/>
        <v>0</v>
      </c>
      <c r="Q1000" s="15">
        <f t="shared" si="130"/>
        <v>0</v>
      </c>
      <c r="R1000" s="15">
        <f t="shared" si="131"/>
        <v>122.31950000000001</v>
      </c>
      <c r="S1000" s="15">
        <f t="shared" si="132"/>
        <v>122.31950000000001</v>
      </c>
      <c r="T1000" s="15">
        <f t="shared" si="133"/>
        <v>122.31950000000001</v>
      </c>
      <c r="U1000" s="13" t="str">
        <f t="shared" si="134"/>
        <v>Sat</v>
      </c>
      <c r="V1000" s="13" t="str">
        <f t="shared" si="135"/>
        <v>Sat</v>
      </c>
    </row>
    <row r="1001" spans="1:22" x14ac:dyDescent="0.25">
      <c r="A1001" t="s">
        <v>1061</v>
      </c>
      <c r="B1001" t="s">
        <v>55</v>
      </c>
      <c r="C1001" t="s">
        <v>22</v>
      </c>
      <c r="D1001" t="s">
        <v>27</v>
      </c>
      <c r="F1001" s="10">
        <v>44406</v>
      </c>
      <c r="G1001" s="10"/>
      <c r="H1001" s="5">
        <v>2</v>
      </c>
      <c r="I1001" s="11"/>
      <c r="J1001" s="11"/>
      <c r="K1001" s="12"/>
      <c r="L1001" s="12">
        <v>210.4494</v>
      </c>
      <c r="M1001" t="s">
        <v>33</v>
      </c>
      <c r="N1001" s="14" t="str">
        <f t="shared" si="128"/>
        <v/>
      </c>
      <c r="O1001" s="13" cm="1">
        <f t="array" ref="O1001">INDEX(TechRate,MATCH(H1001,TechNum,0))</f>
        <v>140</v>
      </c>
      <c r="P1001" s="15">
        <f t="shared" si="129"/>
        <v>0</v>
      </c>
      <c r="Q1001" s="15">
        <f t="shared" si="130"/>
        <v>0</v>
      </c>
      <c r="R1001" s="15">
        <f t="shared" si="131"/>
        <v>210.4494</v>
      </c>
      <c r="S1001" s="15">
        <f t="shared" si="132"/>
        <v>210.4494</v>
      </c>
      <c r="T1001" s="15">
        <f t="shared" si="133"/>
        <v>210.4494</v>
      </c>
      <c r="U1001" s="13" t="str">
        <f t="shared" si="134"/>
        <v>Thu</v>
      </c>
      <c r="V1001" s="13" t="str">
        <f t="shared" si="135"/>
        <v>Sat</v>
      </c>
    </row>
  </sheetData>
  <phoneticPr fontId="8" type="noConversion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481F11-DCC9-405D-81D1-1A1AEE6A24E9}">
  <sheetPr codeName="Sheet1"/>
  <dimension ref="B1:I2554"/>
  <sheetViews>
    <sheetView zoomScale="130" zoomScaleNormal="130" workbookViewId="0">
      <selection activeCell="J11" sqref="J11"/>
    </sheetView>
  </sheetViews>
  <sheetFormatPr defaultColWidth="9.140625" defaultRowHeight="15" x14ac:dyDescent="0.25"/>
  <cols>
    <col min="1" max="1" width="2.28515625" customWidth="1"/>
    <col min="4" max="4" width="3.7109375" customWidth="1"/>
    <col min="5" max="5" width="10.140625" customWidth="1"/>
    <col min="6" max="6" width="3" customWidth="1"/>
    <col min="7" max="7" width="10.42578125" customWidth="1"/>
    <col min="8" max="8" width="2.42578125" customWidth="1"/>
    <col min="9" max="9" width="12" bestFit="1" customWidth="1"/>
  </cols>
  <sheetData>
    <row r="1" spans="2:9" x14ac:dyDescent="0.25">
      <c r="B1" s="19" t="s">
        <v>19</v>
      </c>
      <c r="C1" s="19" t="s">
        <v>1062</v>
      </c>
      <c r="E1" s="8" t="s">
        <v>31</v>
      </c>
      <c r="G1" s="8" t="s">
        <v>25</v>
      </c>
      <c r="I1" s="9" t="s">
        <v>0</v>
      </c>
    </row>
    <row r="2" spans="2:9" x14ac:dyDescent="0.25">
      <c r="B2" s="19">
        <v>1</v>
      </c>
      <c r="C2" s="19">
        <v>80</v>
      </c>
      <c r="E2" t="s">
        <v>32</v>
      </c>
      <c r="G2" s="20" t="s">
        <v>24</v>
      </c>
      <c r="I2" t="s">
        <v>27</v>
      </c>
    </row>
    <row r="3" spans="2:9" x14ac:dyDescent="0.25">
      <c r="B3" s="19">
        <v>2</v>
      </c>
      <c r="C3" s="19">
        <v>140</v>
      </c>
      <c r="E3" t="s">
        <v>33</v>
      </c>
      <c r="G3" s="20" t="s">
        <v>59</v>
      </c>
      <c r="I3" t="s">
        <v>26</v>
      </c>
    </row>
    <row r="4" spans="2:9" x14ac:dyDescent="0.25">
      <c r="B4" s="19">
        <v>3</v>
      </c>
      <c r="C4" s="19">
        <v>195</v>
      </c>
      <c r="E4" t="s">
        <v>36</v>
      </c>
      <c r="G4" s="20" t="s">
        <v>23</v>
      </c>
      <c r="I4" t="s">
        <v>16</v>
      </c>
    </row>
    <row r="5" spans="2:9" x14ac:dyDescent="0.25">
      <c r="E5" t="s">
        <v>34</v>
      </c>
      <c r="G5" s="20" t="s">
        <v>22</v>
      </c>
      <c r="I5" t="s">
        <v>17</v>
      </c>
    </row>
    <row r="6" spans="2:9" x14ac:dyDescent="0.25">
      <c r="E6" t="s">
        <v>35</v>
      </c>
      <c r="G6" s="20" t="s">
        <v>58</v>
      </c>
      <c r="I6" t="s">
        <v>28</v>
      </c>
    </row>
    <row r="7" spans="2:9" x14ac:dyDescent="0.25">
      <c r="G7" s="20" t="s">
        <v>21</v>
      </c>
    </row>
    <row r="17" customFormat="1" x14ac:dyDescent="0.25"/>
    <row r="18" customFormat="1" x14ac:dyDescent="0.25"/>
    <row r="19" customFormat="1" x14ac:dyDescent="0.25"/>
    <row r="20" customFormat="1" x14ac:dyDescent="0.25"/>
    <row r="21" customFormat="1" x14ac:dyDescent="0.25"/>
    <row r="22" customFormat="1" x14ac:dyDescent="0.25"/>
    <row r="23" customFormat="1" x14ac:dyDescent="0.25"/>
    <row r="24" customFormat="1" x14ac:dyDescent="0.25"/>
    <row r="25" customFormat="1" x14ac:dyDescent="0.25"/>
    <row r="26" customFormat="1" x14ac:dyDescent="0.25"/>
    <row r="27" customFormat="1" x14ac:dyDescent="0.25"/>
    <row r="28" customFormat="1" x14ac:dyDescent="0.25"/>
    <row r="29" customFormat="1" x14ac:dyDescent="0.25"/>
    <row r="30" customFormat="1" x14ac:dyDescent="0.25"/>
    <row r="31" customFormat="1" x14ac:dyDescent="0.25"/>
    <row r="32" customFormat="1" x14ac:dyDescent="0.25"/>
    <row r="33" customFormat="1" x14ac:dyDescent="0.25"/>
    <row r="34" customFormat="1" x14ac:dyDescent="0.25"/>
    <row r="35" customFormat="1" x14ac:dyDescent="0.25"/>
    <row r="36" customFormat="1" x14ac:dyDescent="0.25"/>
    <row r="37" customFormat="1" x14ac:dyDescent="0.25"/>
    <row r="38" customFormat="1" x14ac:dyDescent="0.25"/>
    <row r="39" customFormat="1" x14ac:dyDescent="0.25"/>
    <row r="40" customFormat="1" x14ac:dyDescent="0.25"/>
    <row r="41" customFormat="1" x14ac:dyDescent="0.25"/>
    <row r="42" customFormat="1" x14ac:dyDescent="0.25"/>
    <row r="43" customFormat="1" x14ac:dyDescent="0.25"/>
    <row r="44" customFormat="1" x14ac:dyDescent="0.25"/>
    <row r="45" customFormat="1" x14ac:dyDescent="0.25"/>
    <row r="46" customFormat="1" x14ac:dyDescent="0.25"/>
    <row r="47" customFormat="1" x14ac:dyDescent="0.25"/>
    <row r="48" customFormat="1" x14ac:dyDescent="0.25"/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  <row r="58" customFormat="1" x14ac:dyDescent="0.25"/>
    <row r="59" customFormat="1" x14ac:dyDescent="0.25"/>
    <row r="60" customFormat="1" x14ac:dyDescent="0.25"/>
    <row r="61" customFormat="1" x14ac:dyDescent="0.25"/>
    <row r="62" customFormat="1" x14ac:dyDescent="0.25"/>
    <row r="63" customFormat="1" x14ac:dyDescent="0.25"/>
    <row r="64" customFormat="1" x14ac:dyDescent="0.25"/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0" customFormat="1" x14ac:dyDescent="0.25"/>
    <row r="81" customFormat="1" x14ac:dyDescent="0.25"/>
    <row r="82" customFormat="1" x14ac:dyDescent="0.25"/>
    <row r="83" customFormat="1" x14ac:dyDescent="0.25"/>
    <row r="84" customFormat="1" x14ac:dyDescent="0.25"/>
    <row r="85" customFormat="1" x14ac:dyDescent="0.25"/>
    <row r="86" customFormat="1" x14ac:dyDescent="0.25"/>
    <row r="87" customFormat="1" x14ac:dyDescent="0.25"/>
    <row r="88" customFormat="1" x14ac:dyDescent="0.25"/>
    <row r="89" customFormat="1" x14ac:dyDescent="0.25"/>
    <row r="90" customFormat="1" x14ac:dyDescent="0.25"/>
    <row r="91" customFormat="1" x14ac:dyDescent="0.25"/>
    <row r="92" customFormat="1" x14ac:dyDescent="0.25"/>
    <row r="93" customFormat="1" x14ac:dyDescent="0.25"/>
    <row r="94" customFormat="1" x14ac:dyDescent="0.25"/>
    <row r="95" customFormat="1" x14ac:dyDescent="0.25"/>
    <row r="96" customFormat="1" x14ac:dyDescent="0.25"/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56" customFormat="1" x14ac:dyDescent="0.25"/>
    <row r="157" customFormat="1" x14ac:dyDescent="0.25"/>
    <row r="158" customFormat="1" x14ac:dyDescent="0.25"/>
    <row r="159" customFormat="1" x14ac:dyDescent="0.25"/>
    <row r="160" customFormat="1" x14ac:dyDescent="0.25"/>
    <row r="161" customFormat="1" x14ac:dyDescent="0.25"/>
    <row r="162" customFormat="1" x14ac:dyDescent="0.25"/>
    <row r="163" customFormat="1" x14ac:dyDescent="0.25"/>
    <row r="164" customFormat="1" x14ac:dyDescent="0.25"/>
    <row r="165" customFormat="1" x14ac:dyDescent="0.25"/>
    <row r="166" customFormat="1" x14ac:dyDescent="0.25"/>
    <row r="167" customFormat="1" x14ac:dyDescent="0.25"/>
    <row r="168" customFormat="1" x14ac:dyDescent="0.25"/>
    <row r="169" customFormat="1" x14ac:dyDescent="0.25"/>
    <row r="170" customFormat="1" x14ac:dyDescent="0.25"/>
    <row r="171" customFormat="1" x14ac:dyDescent="0.25"/>
    <row r="172" customFormat="1" x14ac:dyDescent="0.25"/>
    <row r="173" customFormat="1" x14ac:dyDescent="0.25"/>
    <row r="174" customFormat="1" x14ac:dyDescent="0.25"/>
    <row r="175" customFormat="1" x14ac:dyDescent="0.25"/>
    <row r="176" customFormat="1" x14ac:dyDescent="0.25"/>
    <row r="177" customFormat="1" x14ac:dyDescent="0.25"/>
    <row r="178" customFormat="1" x14ac:dyDescent="0.25"/>
    <row r="179" customFormat="1" x14ac:dyDescent="0.25"/>
    <row r="180" customFormat="1" x14ac:dyDescent="0.25"/>
    <row r="181" customFormat="1" x14ac:dyDescent="0.25"/>
    <row r="182" customFormat="1" x14ac:dyDescent="0.25"/>
    <row r="183" customFormat="1" x14ac:dyDescent="0.25"/>
    <row r="184" customFormat="1" x14ac:dyDescent="0.25"/>
    <row r="185" customFormat="1" x14ac:dyDescent="0.25"/>
    <row r="186" customFormat="1" x14ac:dyDescent="0.25"/>
    <row r="187" customFormat="1" x14ac:dyDescent="0.25"/>
    <row r="188" customFormat="1" x14ac:dyDescent="0.25"/>
    <row r="189" customFormat="1" x14ac:dyDescent="0.25"/>
    <row r="190" customFormat="1" x14ac:dyDescent="0.25"/>
    <row r="191" customFormat="1" x14ac:dyDescent="0.25"/>
    <row r="192" customFormat="1" x14ac:dyDescent="0.25"/>
    <row r="193" customFormat="1" x14ac:dyDescent="0.25"/>
    <row r="194" customFormat="1" x14ac:dyDescent="0.25"/>
    <row r="195" customFormat="1" x14ac:dyDescent="0.25"/>
    <row r="196" customFormat="1" x14ac:dyDescent="0.25"/>
    <row r="197" customFormat="1" x14ac:dyDescent="0.25"/>
    <row r="198" customFormat="1" x14ac:dyDescent="0.25"/>
    <row r="199" customFormat="1" x14ac:dyDescent="0.25"/>
    <row r="200" customFormat="1" x14ac:dyDescent="0.25"/>
    <row r="201" customFormat="1" x14ac:dyDescent="0.25"/>
    <row r="202" customFormat="1" x14ac:dyDescent="0.25"/>
    <row r="203" customFormat="1" x14ac:dyDescent="0.25"/>
    <row r="204" customFormat="1" x14ac:dyDescent="0.25"/>
    <row r="205" customFormat="1" x14ac:dyDescent="0.25"/>
    <row r="206" customFormat="1" x14ac:dyDescent="0.25"/>
    <row r="207" customFormat="1" x14ac:dyDescent="0.25"/>
    <row r="208" customFormat="1" x14ac:dyDescent="0.25"/>
    <row r="209" customFormat="1" x14ac:dyDescent="0.25"/>
    <row r="210" customFormat="1" x14ac:dyDescent="0.25"/>
    <row r="211" customFormat="1" x14ac:dyDescent="0.25"/>
    <row r="212" customFormat="1" x14ac:dyDescent="0.25"/>
    <row r="213" customFormat="1" x14ac:dyDescent="0.25"/>
    <row r="214" customFormat="1" x14ac:dyDescent="0.25"/>
    <row r="215" customFormat="1" x14ac:dyDescent="0.25"/>
    <row r="216" customFormat="1" x14ac:dyDescent="0.25"/>
    <row r="217" customFormat="1" x14ac:dyDescent="0.25"/>
    <row r="218" customFormat="1" x14ac:dyDescent="0.25"/>
    <row r="219" customFormat="1" x14ac:dyDescent="0.25"/>
    <row r="220" customFormat="1" x14ac:dyDescent="0.25"/>
    <row r="221" customFormat="1" x14ac:dyDescent="0.25"/>
    <row r="222" customFormat="1" x14ac:dyDescent="0.25"/>
    <row r="223" customFormat="1" x14ac:dyDescent="0.25"/>
    <row r="224" customFormat="1" x14ac:dyDescent="0.25"/>
    <row r="225" customFormat="1" x14ac:dyDescent="0.25"/>
    <row r="226" customFormat="1" x14ac:dyDescent="0.25"/>
    <row r="227" customFormat="1" x14ac:dyDescent="0.25"/>
    <row r="228" customFormat="1" x14ac:dyDescent="0.25"/>
    <row r="229" customFormat="1" x14ac:dyDescent="0.25"/>
    <row r="230" customFormat="1" x14ac:dyDescent="0.25"/>
    <row r="231" customFormat="1" x14ac:dyDescent="0.25"/>
    <row r="232" customFormat="1" x14ac:dyDescent="0.25"/>
    <row r="233" customFormat="1" x14ac:dyDescent="0.25"/>
    <row r="234" customFormat="1" x14ac:dyDescent="0.25"/>
    <row r="235" customFormat="1" x14ac:dyDescent="0.25"/>
    <row r="236" customFormat="1" x14ac:dyDescent="0.25"/>
    <row r="237" customFormat="1" x14ac:dyDescent="0.25"/>
    <row r="238" customFormat="1" x14ac:dyDescent="0.25"/>
    <row r="239" customFormat="1" x14ac:dyDescent="0.25"/>
    <row r="240" customFormat="1" x14ac:dyDescent="0.25"/>
    <row r="241" customFormat="1" x14ac:dyDescent="0.25"/>
    <row r="242" customFormat="1" x14ac:dyDescent="0.25"/>
    <row r="243" customFormat="1" x14ac:dyDescent="0.25"/>
    <row r="244" customFormat="1" x14ac:dyDescent="0.25"/>
    <row r="245" customFormat="1" x14ac:dyDescent="0.25"/>
    <row r="246" customFormat="1" x14ac:dyDescent="0.25"/>
    <row r="247" customFormat="1" x14ac:dyDescent="0.25"/>
    <row r="248" customFormat="1" x14ac:dyDescent="0.25"/>
    <row r="249" customFormat="1" x14ac:dyDescent="0.25"/>
    <row r="250" customFormat="1" x14ac:dyDescent="0.25"/>
    <row r="251" customFormat="1" x14ac:dyDescent="0.25"/>
    <row r="252" customFormat="1" x14ac:dyDescent="0.25"/>
    <row r="253" customFormat="1" x14ac:dyDescent="0.25"/>
    <row r="254" customFormat="1" x14ac:dyDescent="0.25"/>
    <row r="255" customFormat="1" x14ac:dyDescent="0.25"/>
    <row r="256" customFormat="1" x14ac:dyDescent="0.25"/>
    <row r="257" customFormat="1" x14ac:dyDescent="0.25"/>
    <row r="258" customFormat="1" x14ac:dyDescent="0.25"/>
    <row r="259" customFormat="1" x14ac:dyDescent="0.25"/>
    <row r="260" customFormat="1" x14ac:dyDescent="0.25"/>
    <row r="261" customFormat="1" x14ac:dyDescent="0.25"/>
    <row r="262" customFormat="1" x14ac:dyDescent="0.25"/>
    <row r="263" customFormat="1" x14ac:dyDescent="0.25"/>
    <row r="264" customFormat="1" x14ac:dyDescent="0.25"/>
    <row r="265" customFormat="1" x14ac:dyDescent="0.25"/>
    <row r="266" customFormat="1" x14ac:dyDescent="0.25"/>
    <row r="267" customFormat="1" x14ac:dyDescent="0.25"/>
    <row r="268" customFormat="1" x14ac:dyDescent="0.25"/>
    <row r="269" customFormat="1" x14ac:dyDescent="0.25"/>
    <row r="270" customFormat="1" x14ac:dyDescent="0.25"/>
    <row r="271" customFormat="1" x14ac:dyDescent="0.25"/>
    <row r="272" customFormat="1" x14ac:dyDescent="0.25"/>
    <row r="273" customFormat="1" x14ac:dyDescent="0.25"/>
    <row r="274" customFormat="1" x14ac:dyDescent="0.25"/>
    <row r="275" customFormat="1" x14ac:dyDescent="0.25"/>
    <row r="276" customFormat="1" x14ac:dyDescent="0.25"/>
    <row r="277" customFormat="1" x14ac:dyDescent="0.25"/>
    <row r="278" customFormat="1" x14ac:dyDescent="0.25"/>
    <row r="279" customFormat="1" x14ac:dyDescent="0.25"/>
    <row r="280" customFormat="1" x14ac:dyDescent="0.25"/>
    <row r="281" customFormat="1" x14ac:dyDescent="0.25"/>
    <row r="282" customFormat="1" x14ac:dyDescent="0.25"/>
    <row r="283" customFormat="1" x14ac:dyDescent="0.25"/>
    <row r="284" customFormat="1" x14ac:dyDescent="0.25"/>
    <row r="285" customFormat="1" x14ac:dyDescent="0.25"/>
    <row r="286" customFormat="1" x14ac:dyDescent="0.25"/>
    <row r="287" customFormat="1" x14ac:dyDescent="0.25"/>
    <row r="288" customFormat="1" x14ac:dyDescent="0.25"/>
    <row r="289" customFormat="1" x14ac:dyDescent="0.25"/>
    <row r="290" customFormat="1" x14ac:dyDescent="0.25"/>
    <row r="291" customFormat="1" x14ac:dyDescent="0.25"/>
    <row r="292" customFormat="1" x14ac:dyDescent="0.25"/>
    <row r="293" customFormat="1" x14ac:dyDescent="0.25"/>
    <row r="294" customFormat="1" x14ac:dyDescent="0.25"/>
    <row r="295" customFormat="1" x14ac:dyDescent="0.25"/>
    <row r="296" customFormat="1" x14ac:dyDescent="0.25"/>
    <row r="297" customFormat="1" x14ac:dyDescent="0.25"/>
    <row r="298" customFormat="1" x14ac:dyDescent="0.25"/>
    <row r="299" customFormat="1" x14ac:dyDescent="0.25"/>
    <row r="300" customFormat="1" x14ac:dyDescent="0.25"/>
    <row r="301" customFormat="1" x14ac:dyDescent="0.25"/>
    <row r="302" customFormat="1" x14ac:dyDescent="0.25"/>
    <row r="303" customFormat="1" x14ac:dyDescent="0.25"/>
    <row r="304" customFormat="1" x14ac:dyDescent="0.25"/>
    <row r="305" customFormat="1" x14ac:dyDescent="0.25"/>
    <row r="306" customFormat="1" x14ac:dyDescent="0.25"/>
    <row r="307" customFormat="1" x14ac:dyDescent="0.25"/>
    <row r="308" customFormat="1" x14ac:dyDescent="0.25"/>
    <row r="309" customFormat="1" x14ac:dyDescent="0.25"/>
    <row r="310" customFormat="1" x14ac:dyDescent="0.25"/>
    <row r="311" customFormat="1" x14ac:dyDescent="0.25"/>
    <row r="312" customFormat="1" x14ac:dyDescent="0.25"/>
    <row r="313" customFormat="1" x14ac:dyDescent="0.25"/>
    <row r="314" customFormat="1" x14ac:dyDescent="0.25"/>
    <row r="315" customFormat="1" x14ac:dyDescent="0.25"/>
    <row r="316" customFormat="1" x14ac:dyDescent="0.25"/>
    <row r="317" customFormat="1" x14ac:dyDescent="0.25"/>
    <row r="318" customFormat="1" x14ac:dyDescent="0.25"/>
    <row r="319" customFormat="1" x14ac:dyDescent="0.25"/>
    <row r="320" customFormat="1" x14ac:dyDescent="0.25"/>
    <row r="321" customFormat="1" x14ac:dyDescent="0.25"/>
    <row r="322" customFormat="1" x14ac:dyDescent="0.25"/>
    <row r="323" customFormat="1" x14ac:dyDescent="0.25"/>
    <row r="324" customFormat="1" x14ac:dyDescent="0.25"/>
    <row r="325" customFormat="1" x14ac:dyDescent="0.25"/>
    <row r="326" customFormat="1" x14ac:dyDescent="0.25"/>
    <row r="327" customFormat="1" x14ac:dyDescent="0.25"/>
    <row r="328" customFormat="1" x14ac:dyDescent="0.25"/>
    <row r="329" customFormat="1" x14ac:dyDescent="0.25"/>
    <row r="330" customFormat="1" x14ac:dyDescent="0.25"/>
    <row r="331" customFormat="1" x14ac:dyDescent="0.25"/>
    <row r="332" customFormat="1" x14ac:dyDescent="0.25"/>
    <row r="333" customFormat="1" x14ac:dyDescent="0.25"/>
    <row r="334" customFormat="1" x14ac:dyDescent="0.25"/>
    <row r="335" customFormat="1" x14ac:dyDescent="0.25"/>
    <row r="336" customFormat="1" x14ac:dyDescent="0.25"/>
    <row r="337" customFormat="1" x14ac:dyDescent="0.25"/>
    <row r="338" customFormat="1" x14ac:dyDescent="0.25"/>
    <row r="339" customFormat="1" x14ac:dyDescent="0.25"/>
    <row r="340" customFormat="1" x14ac:dyDescent="0.25"/>
    <row r="341" customFormat="1" x14ac:dyDescent="0.25"/>
    <row r="342" customFormat="1" x14ac:dyDescent="0.25"/>
    <row r="343" customFormat="1" x14ac:dyDescent="0.25"/>
    <row r="344" customFormat="1" x14ac:dyDescent="0.25"/>
    <row r="345" customFormat="1" x14ac:dyDescent="0.25"/>
    <row r="346" customFormat="1" x14ac:dyDescent="0.25"/>
    <row r="347" customFormat="1" x14ac:dyDescent="0.25"/>
    <row r="348" customFormat="1" x14ac:dyDescent="0.25"/>
    <row r="349" customFormat="1" x14ac:dyDescent="0.25"/>
    <row r="350" customFormat="1" x14ac:dyDescent="0.25"/>
    <row r="351" customFormat="1" x14ac:dyDescent="0.25"/>
    <row r="352" customFormat="1" x14ac:dyDescent="0.25"/>
    <row r="353" customFormat="1" x14ac:dyDescent="0.25"/>
    <row r="354" customFormat="1" x14ac:dyDescent="0.25"/>
    <row r="355" customFormat="1" x14ac:dyDescent="0.25"/>
    <row r="356" customFormat="1" x14ac:dyDescent="0.25"/>
    <row r="357" customFormat="1" x14ac:dyDescent="0.25"/>
    <row r="358" customFormat="1" x14ac:dyDescent="0.25"/>
    <row r="359" customFormat="1" x14ac:dyDescent="0.25"/>
    <row r="360" customFormat="1" x14ac:dyDescent="0.25"/>
    <row r="361" customFormat="1" x14ac:dyDescent="0.25"/>
    <row r="362" customFormat="1" x14ac:dyDescent="0.25"/>
    <row r="363" customFormat="1" x14ac:dyDescent="0.25"/>
    <row r="364" customFormat="1" x14ac:dyDescent="0.25"/>
    <row r="365" customFormat="1" x14ac:dyDescent="0.25"/>
    <row r="366" customFormat="1" x14ac:dyDescent="0.25"/>
    <row r="367" customFormat="1" x14ac:dyDescent="0.25"/>
    <row r="368" customFormat="1" x14ac:dyDescent="0.25"/>
    <row r="369" customFormat="1" x14ac:dyDescent="0.25"/>
    <row r="370" customFormat="1" x14ac:dyDescent="0.25"/>
    <row r="371" customFormat="1" x14ac:dyDescent="0.25"/>
    <row r="372" customFormat="1" x14ac:dyDescent="0.25"/>
    <row r="373" customFormat="1" x14ac:dyDescent="0.25"/>
    <row r="374" customFormat="1" x14ac:dyDescent="0.25"/>
    <row r="375" customFormat="1" x14ac:dyDescent="0.25"/>
    <row r="376" customFormat="1" x14ac:dyDescent="0.25"/>
    <row r="377" customFormat="1" x14ac:dyDescent="0.25"/>
    <row r="378" customFormat="1" x14ac:dyDescent="0.25"/>
    <row r="379" customFormat="1" x14ac:dyDescent="0.25"/>
    <row r="380" customFormat="1" x14ac:dyDescent="0.25"/>
    <row r="381" customFormat="1" x14ac:dyDescent="0.25"/>
    <row r="382" customFormat="1" x14ac:dyDescent="0.25"/>
    <row r="383" customFormat="1" x14ac:dyDescent="0.25"/>
    <row r="384" customFormat="1" x14ac:dyDescent="0.25"/>
    <row r="385" customFormat="1" x14ac:dyDescent="0.25"/>
    <row r="386" customFormat="1" x14ac:dyDescent="0.25"/>
    <row r="387" customFormat="1" x14ac:dyDescent="0.25"/>
    <row r="388" customFormat="1" x14ac:dyDescent="0.25"/>
    <row r="389" customFormat="1" x14ac:dyDescent="0.25"/>
    <row r="390" customFormat="1" x14ac:dyDescent="0.25"/>
    <row r="391" customFormat="1" x14ac:dyDescent="0.25"/>
    <row r="392" customFormat="1" x14ac:dyDescent="0.25"/>
    <row r="393" customFormat="1" x14ac:dyDescent="0.25"/>
    <row r="394" customFormat="1" x14ac:dyDescent="0.25"/>
    <row r="395" customFormat="1" x14ac:dyDescent="0.25"/>
    <row r="396" customFormat="1" x14ac:dyDescent="0.25"/>
    <row r="397" customFormat="1" x14ac:dyDescent="0.25"/>
    <row r="398" customFormat="1" x14ac:dyDescent="0.25"/>
    <row r="399" customFormat="1" x14ac:dyDescent="0.25"/>
    <row r="400" customFormat="1" x14ac:dyDescent="0.25"/>
    <row r="401" customFormat="1" x14ac:dyDescent="0.25"/>
    <row r="402" customFormat="1" x14ac:dyDescent="0.25"/>
    <row r="403" customFormat="1" x14ac:dyDescent="0.25"/>
    <row r="404" customFormat="1" x14ac:dyDescent="0.25"/>
    <row r="405" customFormat="1" x14ac:dyDescent="0.25"/>
    <row r="406" customFormat="1" x14ac:dyDescent="0.25"/>
    <row r="407" customFormat="1" x14ac:dyDescent="0.25"/>
    <row r="408" customFormat="1" x14ac:dyDescent="0.25"/>
    <row r="409" customFormat="1" x14ac:dyDescent="0.25"/>
    <row r="410" customFormat="1" x14ac:dyDescent="0.25"/>
    <row r="411" customFormat="1" x14ac:dyDescent="0.25"/>
    <row r="412" customFormat="1" x14ac:dyDescent="0.25"/>
    <row r="413" customFormat="1" x14ac:dyDescent="0.25"/>
    <row r="414" customFormat="1" x14ac:dyDescent="0.25"/>
    <row r="415" customFormat="1" x14ac:dyDescent="0.25"/>
    <row r="416" customFormat="1" x14ac:dyDescent="0.25"/>
    <row r="417" customFormat="1" x14ac:dyDescent="0.25"/>
    <row r="418" customFormat="1" x14ac:dyDescent="0.25"/>
    <row r="419" customFormat="1" x14ac:dyDescent="0.25"/>
    <row r="420" customFormat="1" x14ac:dyDescent="0.25"/>
    <row r="421" customFormat="1" x14ac:dyDescent="0.25"/>
    <row r="422" customFormat="1" x14ac:dyDescent="0.25"/>
    <row r="423" customFormat="1" x14ac:dyDescent="0.25"/>
    <row r="424" customFormat="1" x14ac:dyDescent="0.25"/>
    <row r="425" customFormat="1" x14ac:dyDescent="0.25"/>
    <row r="426" customFormat="1" x14ac:dyDescent="0.25"/>
    <row r="427" customFormat="1" x14ac:dyDescent="0.25"/>
    <row r="428" customFormat="1" x14ac:dyDescent="0.25"/>
    <row r="429" customFormat="1" x14ac:dyDescent="0.25"/>
    <row r="430" customFormat="1" x14ac:dyDescent="0.25"/>
    <row r="431" customFormat="1" x14ac:dyDescent="0.25"/>
    <row r="432" customFormat="1" x14ac:dyDescent="0.25"/>
    <row r="433" customFormat="1" x14ac:dyDescent="0.25"/>
    <row r="434" customFormat="1" x14ac:dyDescent="0.25"/>
    <row r="435" customFormat="1" x14ac:dyDescent="0.25"/>
    <row r="436" customFormat="1" x14ac:dyDescent="0.25"/>
    <row r="437" customFormat="1" x14ac:dyDescent="0.25"/>
    <row r="438" customFormat="1" x14ac:dyDescent="0.25"/>
    <row r="439" customFormat="1" x14ac:dyDescent="0.25"/>
    <row r="440" customFormat="1" x14ac:dyDescent="0.25"/>
    <row r="441" customFormat="1" x14ac:dyDescent="0.25"/>
    <row r="442" customFormat="1" x14ac:dyDescent="0.25"/>
    <row r="443" customFormat="1" x14ac:dyDescent="0.25"/>
    <row r="444" customFormat="1" x14ac:dyDescent="0.25"/>
    <row r="445" customFormat="1" x14ac:dyDescent="0.25"/>
    <row r="446" customFormat="1" x14ac:dyDescent="0.25"/>
    <row r="447" customFormat="1" x14ac:dyDescent="0.25"/>
    <row r="448" customFormat="1" x14ac:dyDescent="0.25"/>
    <row r="449" customFormat="1" x14ac:dyDescent="0.25"/>
    <row r="450" customFormat="1" x14ac:dyDescent="0.25"/>
    <row r="451" customFormat="1" x14ac:dyDescent="0.25"/>
    <row r="452" customFormat="1" x14ac:dyDescent="0.25"/>
    <row r="453" customFormat="1" x14ac:dyDescent="0.25"/>
    <row r="454" customFormat="1" x14ac:dyDescent="0.25"/>
    <row r="455" customFormat="1" x14ac:dyDescent="0.25"/>
    <row r="456" customFormat="1" x14ac:dyDescent="0.25"/>
    <row r="457" customFormat="1" x14ac:dyDescent="0.25"/>
    <row r="458" customFormat="1" x14ac:dyDescent="0.25"/>
    <row r="459" customFormat="1" x14ac:dyDescent="0.25"/>
    <row r="460" customFormat="1" x14ac:dyDescent="0.25"/>
    <row r="461" customFormat="1" x14ac:dyDescent="0.25"/>
    <row r="462" customFormat="1" x14ac:dyDescent="0.25"/>
    <row r="463" customFormat="1" x14ac:dyDescent="0.25"/>
    <row r="464" customFormat="1" x14ac:dyDescent="0.25"/>
    <row r="465" customFormat="1" x14ac:dyDescent="0.25"/>
    <row r="466" customFormat="1" x14ac:dyDescent="0.25"/>
    <row r="467" customFormat="1" x14ac:dyDescent="0.25"/>
    <row r="468" customFormat="1" x14ac:dyDescent="0.25"/>
    <row r="469" customFormat="1" x14ac:dyDescent="0.25"/>
    <row r="470" customFormat="1" x14ac:dyDescent="0.25"/>
    <row r="471" customFormat="1" x14ac:dyDescent="0.25"/>
    <row r="472" customFormat="1" x14ac:dyDescent="0.25"/>
    <row r="473" customFormat="1" x14ac:dyDescent="0.25"/>
    <row r="474" customFormat="1" x14ac:dyDescent="0.25"/>
    <row r="475" customFormat="1" x14ac:dyDescent="0.25"/>
    <row r="476" customFormat="1" x14ac:dyDescent="0.25"/>
    <row r="477" customFormat="1" x14ac:dyDescent="0.25"/>
    <row r="478" customFormat="1" x14ac:dyDescent="0.25"/>
    <row r="479" customFormat="1" x14ac:dyDescent="0.25"/>
    <row r="480" customFormat="1" x14ac:dyDescent="0.25"/>
    <row r="481" customFormat="1" x14ac:dyDescent="0.25"/>
    <row r="482" customFormat="1" x14ac:dyDescent="0.25"/>
    <row r="483" customFormat="1" x14ac:dyDescent="0.25"/>
    <row r="484" customFormat="1" x14ac:dyDescent="0.25"/>
    <row r="485" customFormat="1" x14ac:dyDescent="0.25"/>
    <row r="486" customFormat="1" x14ac:dyDescent="0.25"/>
    <row r="487" customFormat="1" x14ac:dyDescent="0.25"/>
    <row r="488" customFormat="1" x14ac:dyDescent="0.25"/>
    <row r="489" customFormat="1" x14ac:dyDescent="0.25"/>
    <row r="490" customFormat="1" x14ac:dyDescent="0.25"/>
    <row r="491" customFormat="1" x14ac:dyDescent="0.25"/>
    <row r="492" customFormat="1" x14ac:dyDescent="0.25"/>
    <row r="493" customFormat="1" x14ac:dyDescent="0.25"/>
    <row r="494" customFormat="1" x14ac:dyDescent="0.25"/>
    <row r="495" customFormat="1" x14ac:dyDescent="0.25"/>
    <row r="496" customFormat="1" x14ac:dyDescent="0.25"/>
    <row r="497" customFormat="1" x14ac:dyDescent="0.25"/>
    <row r="498" customFormat="1" x14ac:dyDescent="0.25"/>
    <row r="499" customFormat="1" x14ac:dyDescent="0.25"/>
    <row r="500" customFormat="1" x14ac:dyDescent="0.25"/>
    <row r="501" customFormat="1" x14ac:dyDescent="0.25"/>
    <row r="502" customFormat="1" x14ac:dyDescent="0.25"/>
    <row r="503" customFormat="1" x14ac:dyDescent="0.25"/>
    <row r="504" customFormat="1" x14ac:dyDescent="0.25"/>
    <row r="505" customFormat="1" x14ac:dyDescent="0.25"/>
    <row r="506" customFormat="1" x14ac:dyDescent="0.25"/>
    <row r="507" customFormat="1" x14ac:dyDescent="0.25"/>
    <row r="508" customFormat="1" x14ac:dyDescent="0.25"/>
    <row r="509" customFormat="1" x14ac:dyDescent="0.25"/>
    <row r="510" customFormat="1" x14ac:dyDescent="0.25"/>
    <row r="511" customFormat="1" x14ac:dyDescent="0.25"/>
    <row r="512" customFormat="1" x14ac:dyDescent="0.25"/>
    <row r="513" customFormat="1" x14ac:dyDescent="0.25"/>
    <row r="514" customFormat="1" x14ac:dyDescent="0.25"/>
    <row r="515" customFormat="1" x14ac:dyDescent="0.25"/>
    <row r="516" customFormat="1" x14ac:dyDescent="0.25"/>
    <row r="517" customFormat="1" x14ac:dyDescent="0.25"/>
    <row r="518" customFormat="1" x14ac:dyDescent="0.25"/>
    <row r="519" customFormat="1" x14ac:dyDescent="0.25"/>
    <row r="520" customFormat="1" x14ac:dyDescent="0.25"/>
    <row r="521" customFormat="1" x14ac:dyDescent="0.25"/>
    <row r="522" customFormat="1" x14ac:dyDescent="0.25"/>
    <row r="523" customFormat="1" x14ac:dyDescent="0.25"/>
    <row r="524" customFormat="1" x14ac:dyDescent="0.25"/>
    <row r="525" customFormat="1" x14ac:dyDescent="0.25"/>
    <row r="526" customFormat="1" x14ac:dyDescent="0.25"/>
    <row r="527" customFormat="1" x14ac:dyDescent="0.25"/>
    <row r="528" customFormat="1" x14ac:dyDescent="0.25"/>
    <row r="529" customFormat="1" x14ac:dyDescent="0.25"/>
    <row r="530" customFormat="1" x14ac:dyDescent="0.25"/>
    <row r="531" customFormat="1" x14ac:dyDescent="0.25"/>
    <row r="532" customFormat="1" x14ac:dyDescent="0.25"/>
    <row r="533" customFormat="1" x14ac:dyDescent="0.25"/>
    <row r="534" customFormat="1" x14ac:dyDescent="0.25"/>
    <row r="535" customFormat="1" x14ac:dyDescent="0.25"/>
    <row r="536" customFormat="1" x14ac:dyDescent="0.25"/>
    <row r="537" customFormat="1" x14ac:dyDescent="0.25"/>
    <row r="538" customFormat="1" x14ac:dyDescent="0.25"/>
    <row r="539" customFormat="1" x14ac:dyDescent="0.25"/>
    <row r="540" customFormat="1" x14ac:dyDescent="0.25"/>
    <row r="541" customFormat="1" x14ac:dyDescent="0.25"/>
    <row r="542" customFormat="1" x14ac:dyDescent="0.25"/>
    <row r="543" customFormat="1" x14ac:dyDescent="0.25"/>
    <row r="544" customFormat="1" x14ac:dyDescent="0.25"/>
    <row r="545" customFormat="1" x14ac:dyDescent="0.25"/>
    <row r="546" customFormat="1" x14ac:dyDescent="0.25"/>
    <row r="547" customFormat="1" x14ac:dyDescent="0.25"/>
    <row r="548" customFormat="1" x14ac:dyDescent="0.25"/>
    <row r="549" customFormat="1" x14ac:dyDescent="0.25"/>
    <row r="550" customFormat="1" x14ac:dyDescent="0.25"/>
    <row r="551" customFormat="1" x14ac:dyDescent="0.25"/>
    <row r="552" customFormat="1" x14ac:dyDescent="0.25"/>
    <row r="553" customFormat="1" x14ac:dyDescent="0.25"/>
    <row r="554" customFormat="1" x14ac:dyDescent="0.25"/>
    <row r="555" customFormat="1" x14ac:dyDescent="0.25"/>
    <row r="556" customFormat="1" x14ac:dyDescent="0.25"/>
    <row r="557" customFormat="1" x14ac:dyDescent="0.25"/>
    <row r="558" customFormat="1" x14ac:dyDescent="0.25"/>
    <row r="559" customFormat="1" x14ac:dyDescent="0.25"/>
    <row r="560" customFormat="1" x14ac:dyDescent="0.25"/>
    <row r="561" customFormat="1" x14ac:dyDescent="0.25"/>
    <row r="562" customFormat="1" x14ac:dyDescent="0.25"/>
    <row r="563" customFormat="1" x14ac:dyDescent="0.25"/>
    <row r="564" customFormat="1" x14ac:dyDescent="0.25"/>
    <row r="565" customFormat="1" x14ac:dyDescent="0.25"/>
    <row r="566" customFormat="1" x14ac:dyDescent="0.25"/>
    <row r="567" customFormat="1" x14ac:dyDescent="0.25"/>
    <row r="568" customFormat="1" x14ac:dyDescent="0.25"/>
    <row r="569" customFormat="1" x14ac:dyDescent="0.25"/>
    <row r="570" customFormat="1" x14ac:dyDescent="0.25"/>
    <row r="571" customFormat="1" x14ac:dyDescent="0.25"/>
    <row r="572" customFormat="1" x14ac:dyDescent="0.25"/>
    <row r="573" customFormat="1" x14ac:dyDescent="0.25"/>
    <row r="574" customFormat="1" x14ac:dyDescent="0.25"/>
    <row r="575" customFormat="1" x14ac:dyDescent="0.25"/>
    <row r="576" customFormat="1" x14ac:dyDescent="0.25"/>
    <row r="577" customFormat="1" x14ac:dyDescent="0.25"/>
    <row r="578" customFormat="1" x14ac:dyDescent="0.25"/>
    <row r="579" customFormat="1" x14ac:dyDescent="0.25"/>
    <row r="580" customFormat="1" x14ac:dyDescent="0.25"/>
    <row r="581" customFormat="1" x14ac:dyDescent="0.25"/>
    <row r="582" customFormat="1" x14ac:dyDescent="0.25"/>
    <row r="583" customFormat="1" x14ac:dyDescent="0.25"/>
    <row r="584" customFormat="1" x14ac:dyDescent="0.25"/>
    <row r="585" customFormat="1" x14ac:dyDescent="0.25"/>
    <row r="586" customFormat="1" x14ac:dyDescent="0.25"/>
    <row r="587" customFormat="1" x14ac:dyDescent="0.25"/>
    <row r="588" customFormat="1" x14ac:dyDescent="0.25"/>
    <row r="589" customFormat="1" x14ac:dyDescent="0.25"/>
    <row r="590" customFormat="1" x14ac:dyDescent="0.25"/>
    <row r="591" customFormat="1" x14ac:dyDescent="0.25"/>
    <row r="592" customFormat="1" x14ac:dyDescent="0.25"/>
    <row r="593" customFormat="1" x14ac:dyDescent="0.25"/>
    <row r="594" customFormat="1" x14ac:dyDescent="0.25"/>
    <row r="595" customFormat="1" x14ac:dyDescent="0.25"/>
    <row r="596" customFormat="1" x14ac:dyDescent="0.25"/>
    <row r="597" customFormat="1" x14ac:dyDescent="0.25"/>
    <row r="598" customFormat="1" x14ac:dyDescent="0.25"/>
    <row r="599" customFormat="1" x14ac:dyDescent="0.25"/>
    <row r="600" customFormat="1" x14ac:dyDescent="0.25"/>
    <row r="601" customFormat="1" x14ac:dyDescent="0.25"/>
    <row r="602" customFormat="1" x14ac:dyDescent="0.25"/>
    <row r="603" customFormat="1" x14ac:dyDescent="0.25"/>
    <row r="604" customFormat="1" x14ac:dyDescent="0.25"/>
    <row r="605" customFormat="1" x14ac:dyDescent="0.25"/>
    <row r="606" customFormat="1" x14ac:dyDescent="0.25"/>
    <row r="607" customFormat="1" x14ac:dyDescent="0.25"/>
    <row r="608" customFormat="1" x14ac:dyDescent="0.25"/>
    <row r="609" customFormat="1" x14ac:dyDescent="0.25"/>
    <row r="610" customFormat="1" x14ac:dyDescent="0.25"/>
    <row r="611" customFormat="1" x14ac:dyDescent="0.25"/>
    <row r="612" customFormat="1" x14ac:dyDescent="0.25"/>
    <row r="613" customFormat="1" x14ac:dyDescent="0.25"/>
    <row r="614" customFormat="1" x14ac:dyDescent="0.25"/>
    <row r="615" customFormat="1" x14ac:dyDescent="0.25"/>
    <row r="616" customFormat="1" x14ac:dyDescent="0.25"/>
    <row r="617" customFormat="1" x14ac:dyDescent="0.25"/>
    <row r="618" customFormat="1" x14ac:dyDescent="0.25"/>
    <row r="619" customFormat="1" x14ac:dyDescent="0.25"/>
    <row r="620" customFormat="1" x14ac:dyDescent="0.25"/>
    <row r="621" customFormat="1" x14ac:dyDescent="0.25"/>
    <row r="622" customFormat="1" x14ac:dyDescent="0.25"/>
    <row r="623" customFormat="1" x14ac:dyDescent="0.25"/>
    <row r="624" customFormat="1" x14ac:dyDescent="0.25"/>
    <row r="625" customFormat="1" x14ac:dyDescent="0.25"/>
    <row r="626" customFormat="1" x14ac:dyDescent="0.25"/>
    <row r="627" customFormat="1" x14ac:dyDescent="0.25"/>
    <row r="628" customFormat="1" x14ac:dyDescent="0.25"/>
    <row r="629" customFormat="1" x14ac:dyDescent="0.25"/>
    <row r="630" customFormat="1" x14ac:dyDescent="0.25"/>
    <row r="631" customFormat="1" x14ac:dyDescent="0.25"/>
    <row r="632" customFormat="1" x14ac:dyDescent="0.25"/>
    <row r="633" customFormat="1" x14ac:dyDescent="0.25"/>
    <row r="634" customFormat="1" x14ac:dyDescent="0.25"/>
    <row r="635" customFormat="1" x14ac:dyDescent="0.25"/>
    <row r="636" customFormat="1" x14ac:dyDescent="0.25"/>
    <row r="637" customFormat="1" x14ac:dyDescent="0.25"/>
    <row r="638" customFormat="1" x14ac:dyDescent="0.25"/>
    <row r="639" customFormat="1" x14ac:dyDescent="0.25"/>
    <row r="640" customFormat="1" x14ac:dyDescent="0.25"/>
    <row r="641" customFormat="1" x14ac:dyDescent="0.25"/>
    <row r="642" customFormat="1" x14ac:dyDescent="0.25"/>
    <row r="643" customFormat="1" x14ac:dyDescent="0.25"/>
    <row r="644" customFormat="1" x14ac:dyDescent="0.25"/>
    <row r="645" customFormat="1" x14ac:dyDescent="0.25"/>
    <row r="646" customFormat="1" x14ac:dyDescent="0.25"/>
    <row r="647" customFormat="1" x14ac:dyDescent="0.25"/>
    <row r="648" customFormat="1" x14ac:dyDescent="0.25"/>
    <row r="649" customFormat="1" x14ac:dyDescent="0.25"/>
    <row r="650" customFormat="1" x14ac:dyDescent="0.25"/>
    <row r="651" customFormat="1" x14ac:dyDescent="0.25"/>
    <row r="652" customFormat="1" x14ac:dyDescent="0.25"/>
    <row r="653" customFormat="1" x14ac:dyDescent="0.25"/>
    <row r="654" customFormat="1" x14ac:dyDescent="0.25"/>
    <row r="655" customFormat="1" x14ac:dyDescent="0.25"/>
    <row r="656" customFormat="1" x14ac:dyDescent="0.25"/>
    <row r="657" customFormat="1" x14ac:dyDescent="0.25"/>
    <row r="658" customFormat="1" x14ac:dyDescent="0.25"/>
    <row r="659" customFormat="1" x14ac:dyDescent="0.25"/>
    <row r="660" customFormat="1" x14ac:dyDescent="0.25"/>
    <row r="661" customFormat="1" x14ac:dyDescent="0.25"/>
    <row r="662" customFormat="1" x14ac:dyDescent="0.25"/>
    <row r="663" customFormat="1" x14ac:dyDescent="0.25"/>
    <row r="664" customFormat="1" x14ac:dyDescent="0.25"/>
    <row r="665" customFormat="1" x14ac:dyDescent="0.25"/>
    <row r="666" customFormat="1" x14ac:dyDescent="0.25"/>
    <row r="667" customFormat="1" x14ac:dyDescent="0.25"/>
    <row r="668" customFormat="1" x14ac:dyDescent="0.25"/>
    <row r="669" customFormat="1" x14ac:dyDescent="0.25"/>
    <row r="670" customFormat="1" x14ac:dyDescent="0.25"/>
    <row r="671" customFormat="1" x14ac:dyDescent="0.25"/>
    <row r="672" customFormat="1" x14ac:dyDescent="0.25"/>
    <row r="673" customFormat="1" x14ac:dyDescent="0.25"/>
    <row r="674" customFormat="1" x14ac:dyDescent="0.25"/>
    <row r="675" customFormat="1" x14ac:dyDescent="0.25"/>
    <row r="676" customFormat="1" x14ac:dyDescent="0.25"/>
    <row r="677" customFormat="1" x14ac:dyDescent="0.25"/>
    <row r="678" customFormat="1" x14ac:dyDescent="0.25"/>
    <row r="679" customFormat="1" x14ac:dyDescent="0.25"/>
    <row r="680" customFormat="1" x14ac:dyDescent="0.25"/>
    <row r="681" customFormat="1" x14ac:dyDescent="0.25"/>
    <row r="682" customFormat="1" x14ac:dyDescent="0.25"/>
    <row r="683" customFormat="1" x14ac:dyDescent="0.25"/>
    <row r="684" customFormat="1" x14ac:dyDescent="0.25"/>
    <row r="685" customFormat="1" x14ac:dyDescent="0.25"/>
    <row r="686" customFormat="1" x14ac:dyDescent="0.25"/>
    <row r="687" customFormat="1" x14ac:dyDescent="0.25"/>
    <row r="688" customFormat="1" x14ac:dyDescent="0.25"/>
    <row r="689" customFormat="1" x14ac:dyDescent="0.25"/>
    <row r="690" customFormat="1" x14ac:dyDescent="0.25"/>
    <row r="691" customFormat="1" x14ac:dyDescent="0.25"/>
    <row r="692" customFormat="1" x14ac:dyDescent="0.25"/>
    <row r="693" customFormat="1" x14ac:dyDescent="0.25"/>
    <row r="694" customFormat="1" x14ac:dyDescent="0.25"/>
    <row r="695" customFormat="1" x14ac:dyDescent="0.25"/>
    <row r="696" customFormat="1" x14ac:dyDescent="0.25"/>
    <row r="697" customFormat="1" x14ac:dyDescent="0.25"/>
    <row r="698" customFormat="1" x14ac:dyDescent="0.25"/>
    <row r="699" customFormat="1" x14ac:dyDescent="0.25"/>
    <row r="700" customFormat="1" x14ac:dyDescent="0.25"/>
    <row r="701" customFormat="1" x14ac:dyDescent="0.25"/>
    <row r="702" customFormat="1" x14ac:dyDescent="0.25"/>
    <row r="703" customFormat="1" x14ac:dyDescent="0.25"/>
    <row r="704" customFormat="1" x14ac:dyDescent="0.25"/>
    <row r="705" customFormat="1" x14ac:dyDescent="0.25"/>
    <row r="706" customFormat="1" x14ac:dyDescent="0.25"/>
    <row r="707" customFormat="1" x14ac:dyDescent="0.25"/>
    <row r="708" customFormat="1" x14ac:dyDescent="0.25"/>
    <row r="709" customFormat="1" x14ac:dyDescent="0.25"/>
    <row r="710" customFormat="1" x14ac:dyDescent="0.25"/>
    <row r="711" customFormat="1" x14ac:dyDescent="0.25"/>
    <row r="712" customFormat="1" x14ac:dyDescent="0.25"/>
    <row r="713" customFormat="1" x14ac:dyDescent="0.25"/>
    <row r="714" customFormat="1" x14ac:dyDescent="0.25"/>
    <row r="715" customFormat="1" x14ac:dyDescent="0.25"/>
    <row r="716" customFormat="1" x14ac:dyDescent="0.25"/>
    <row r="717" customFormat="1" x14ac:dyDescent="0.25"/>
    <row r="718" customFormat="1" x14ac:dyDescent="0.25"/>
    <row r="719" customFormat="1" x14ac:dyDescent="0.25"/>
    <row r="720" customFormat="1" x14ac:dyDescent="0.25"/>
    <row r="721" customFormat="1" x14ac:dyDescent="0.25"/>
    <row r="722" customFormat="1" x14ac:dyDescent="0.25"/>
    <row r="723" customFormat="1" x14ac:dyDescent="0.25"/>
    <row r="724" customFormat="1" x14ac:dyDescent="0.25"/>
    <row r="725" customFormat="1" x14ac:dyDescent="0.25"/>
    <row r="726" customFormat="1" x14ac:dyDescent="0.25"/>
    <row r="727" customFormat="1" x14ac:dyDescent="0.25"/>
    <row r="728" customFormat="1" x14ac:dyDescent="0.25"/>
    <row r="729" customFormat="1" x14ac:dyDescent="0.25"/>
    <row r="730" customFormat="1" x14ac:dyDescent="0.25"/>
    <row r="731" customFormat="1" x14ac:dyDescent="0.25"/>
    <row r="732" customFormat="1" x14ac:dyDescent="0.25"/>
    <row r="733" customFormat="1" x14ac:dyDescent="0.25"/>
    <row r="734" customFormat="1" x14ac:dyDescent="0.25"/>
    <row r="735" customFormat="1" x14ac:dyDescent="0.25"/>
    <row r="736" customFormat="1" x14ac:dyDescent="0.25"/>
    <row r="737" customFormat="1" x14ac:dyDescent="0.25"/>
    <row r="738" customFormat="1" x14ac:dyDescent="0.25"/>
    <row r="739" customFormat="1" x14ac:dyDescent="0.25"/>
    <row r="740" customFormat="1" x14ac:dyDescent="0.25"/>
    <row r="741" customFormat="1" x14ac:dyDescent="0.25"/>
    <row r="742" customFormat="1" x14ac:dyDescent="0.25"/>
    <row r="743" customFormat="1" x14ac:dyDescent="0.25"/>
    <row r="744" customFormat="1" x14ac:dyDescent="0.25"/>
    <row r="745" customFormat="1" x14ac:dyDescent="0.25"/>
    <row r="746" customFormat="1" x14ac:dyDescent="0.25"/>
    <row r="747" customFormat="1" x14ac:dyDescent="0.25"/>
    <row r="748" customFormat="1" x14ac:dyDescent="0.25"/>
    <row r="749" customFormat="1" x14ac:dyDescent="0.25"/>
    <row r="750" customFormat="1" x14ac:dyDescent="0.25"/>
    <row r="751" customFormat="1" x14ac:dyDescent="0.25"/>
    <row r="752" customFormat="1" x14ac:dyDescent="0.25"/>
    <row r="753" customFormat="1" x14ac:dyDescent="0.25"/>
    <row r="754" customFormat="1" x14ac:dyDescent="0.25"/>
    <row r="755" customFormat="1" x14ac:dyDescent="0.25"/>
    <row r="756" customFormat="1" x14ac:dyDescent="0.25"/>
    <row r="757" customFormat="1" x14ac:dyDescent="0.25"/>
    <row r="758" customFormat="1" x14ac:dyDescent="0.25"/>
    <row r="759" customFormat="1" x14ac:dyDescent="0.25"/>
    <row r="760" customFormat="1" x14ac:dyDescent="0.25"/>
    <row r="761" customFormat="1" x14ac:dyDescent="0.25"/>
    <row r="762" customFormat="1" x14ac:dyDescent="0.25"/>
    <row r="763" customFormat="1" x14ac:dyDescent="0.25"/>
    <row r="764" customFormat="1" x14ac:dyDescent="0.25"/>
    <row r="765" customFormat="1" x14ac:dyDescent="0.25"/>
    <row r="766" customFormat="1" x14ac:dyDescent="0.25"/>
    <row r="767" customFormat="1" x14ac:dyDescent="0.25"/>
    <row r="768" customFormat="1" x14ac:dyDescent="0.25"/>
    <row r="769" customFormat="1" x14ac:dyDescent="0.25"/>
    <row r="770" customFormat="1" x14ac:dyDescent="0.25"/>
    <row r="771" customFormat="1" x14ac:dyDescent="0.25"/>
    <row r="772" customFormat="1" x14ac:dyDescent="0.25"/>
    <row r="773" customFormat="1" x14ac:dyDescent="0.25"/>
    <row r="774" customFormat="1" x14ac:dyDescent="0.25"/>
    <row r="775" customFormat="1" x14ac:dyDescent="0.25"/>
    <row r="776" customFormat="1" x14ac:dyDescent="0.25"/>
    <row r="777" customFormat="1" x14ac:dyDescent="0.25"/>
    <row r="778" customFormat="1" x14ac:dyDescent="0.25"/>
    <row r="779" customFormat="1" x14ac:dyDescent="0.25"/>
    <row r="780" customFormat="1" x14ac:dyDescent="0.25"/>
    <row r="781" customFormat="1" x14ac:dyDescent="0.25"/>
    <row r="782" customFormat="1" x14ac:dyDescent="0.25"/>
    <row r="783" customFormat="1" x14ac:dyDescent="0.25"/>
    <row r="784" customFormat="1" x14ac:dyDescent="0.25"/>
    <row r="785" customFormat="1" x14ac:dyDescent="0.25"/>
    <row r="786" customFormat="1" x14ac:dyDescent="0.25"/>
    <row r="787" customFormat="1" x14ac:dyDescent="0.25"/>
    <row r="788" customFormat="1" x14ac:dyDescent="0.25"/>
    <row r="789" customFormat="1" x14ac:dyDescent="0.25"/>
    <row r="790" customFormat="1" x14ac:dyDescent="0.25"/>
    <row r="791" customFormat="1" x14ac:dyDescent="0.25"/>
    <row r="792" customFormat="1" x14ac:dyDescent="0.25"/>
    <row r="793" customFormat="1" x14ac:dyDescent="0.25"/>
    <row r="794" customFormat="1" x14ac:dyDescent="0.25"/>
    <row r="795" customFormat="1" x14ac:dyDescent="0.25"/>
    <row r="796" customFormat="1" x14ac:dyDescent="0.25"/>
    <row r="797" customFormat="1" x14ac:dyDescent="0.25"/>
    <row r="798" customFormat="1" x14ac:dyDescent="0.25"/>
    <row r="799" customFormat="1" x14ac:dyDescent="0.25"/>
    <row r="800" customFormat="1" x14ac:dyDescent="0.25"/>
    <row r="801" customFormat="1" x14ac:dyDescent="0.25"/>
    <row r="802" customFormat="1" x14ac:dyDescent="0.25"/>
    <row r="803" customFormat="1" x14ac:dyDescent="0.25"/>
    <row r="804" customFormat="1" x14ac:dyDescent="0.25"/>
    <row r="805" customFormat="1" x14ac:dyDescent="0.25"/>
    <row r="806" customFormat="1" x14ac:dyDescent="0.25"/>
    <row r="807" customFormat="1" x14ac:dyDescent="0.25"/>
    <row r="808" customFormat="1" x14ac:dyDescent="0.25"/>
    <row r="809" customFormat="1" x14ac:dyDescent="0.25"/>
    <row r="810" customFormat="1" x14ac:dyDescent="0.25"/>
    <row r="811" customFormat="1" x14ac:dyDescent="0.25"/>
    <row r="812" customFormat="1" x14ac:dyDescent="0.25"/>
    <row r="813" customFormat="1" x14ac:dyDescent="0.25"/>
    <row r="814" customFormat="1" x14ac:dyDescent="0.25"/>
    <row r="815" customFormat="1" x14ac:dyDescent="0.25"/>
    <row r="816" customFormat="1" x14ac:dyDescent="0.25"/>
    <row r="817" customFormat="1" x14ac:dyDescent="0.25"/>
    <row r="818" customFormat="1" x14ac:dyDescent="0.25"/>
    <row r="819" customFormat="1" x14ac:dyDescent="0.25"/>
    <row r="820" customFormat="1" x14ac:dyDescent="0.25"/>
    <row r="821" customFormat="1" x14ac:dyDescent="0.25"/>
    <row r="822" customFormat="1" x14ac:dyDescent="0.25"/>
    <row r="823" customFormat="1" x14ac:dyDescent="0.25"/>
    <row r="824" customFormat="1" x14ac:dyDescent="0.25"/>
    <row r="825" customFormat="1" x14ac:dyDescent="0.25"/>
    <row r="826" customFormat="1" x14ac:dyDescent="0.25"/>
    <row r="827" customFormat="1" x14ac:dyDescent="0.25"/>
    <row r="828" customFormat="1" x14ac:dyDescent="0.25"/>
    <row r="829" customFormat="1" x14ac:dyDescent="0.25"/>
    <row r="830" customFormat="1" x14ac:dyDescent="0.25"/>
    <row r="831" customFormat="1" x14ac:dyDescent="0.25"/>
    <row r="832" customFormat="1" x14ac:dyDescent="0.25"/>
    <row r="833" customFormat="1" x14ac:dyDescent="0.25"/>
    <row r="834" customFormat="1" x14ac:dyDescent="0.25"/>
    <row r="835" customFormat="1" x14ac:dyDescent="0.25"/>
    <row r="836" customFormat="1" x14ac:dyDescent="0.25"/>
    <row r="837" customFormat="1" x14ac:dyDescent="0.25"/>
    <row r="838" customFormat="1" x14ac:dyDescent="0.25"/>
    <row r="839" customFormat="1" x14ac:dyDescent="0.25"/>
    <row r="840" customFormat="1" x14ac:dyDescent="0.25"/>
    <row r="841" customFormat="1" x14ac:dyDescent="0.25"/>
    <row r="842" customFormat="1" x14ac:dyDescent="0.25"/>
    <row r="843" customFormat="1" x14ac:dyDescent="0.25"/>
    <row r="844" customFormat="1" x14ac:dyDescent="0.25"/>
    <row r="845" customFormat="1" x14ac:dyDescent="0.25"/>
    <row r="846" customFormat="1" x14ac:dyDescent="0.25"/>
    <row r="847" customFormat="1" x14ac:dyDescent="0.25"/>
    <row r="848" customFormat="1" x14ac:dyDescent="0.25"/>
    <row r="849" customFormat="1" x14ac:dyDescent="0.25"/>
    <row r="850" customFormat="1" x14ac:dyDescent="0.25"/>
    <row r="851" customFormat="1" x14ac:dyDescent="0.25"/>
    <row r="852" customFormat="1" x14ac:dyDescent="0.25"/>
    <row r="853" customFormat="1" x14ac:dyDescent="0.25"/>
    <row r="854" customFormat="1" x14ac:dyDescent="0.25"/>
    <row r="855" customFormat="1" x14ac:dyDescent="0.25"/>
    <row r="856" customFormat="1" x14ac:dyDescent="0.25"/>
    <row r="857" customFormat="1" x14ac:dyDescent="0.25"/>
    <row r="858" customFormat="1" x14ac:dyDescent="0.25"/>
    <row r="859" customFormat="1" x14ac:dyDescent="0.25"/>
    <row r="860" customFormat="1" x14ac:dyDescent="0.25"/>
    <row r="861" customFormat="1" x14ac:dyDescent="0.25"/>
    <row r="862" customFormat="1" x14ac:dyDescent="0.25"/>
    <row r="863" customFormat="1" x14ac:dyDescent="0.25"/>
    <row r="864" customFormat="1" x14ac:dyDescent="0.25"/>
    <row r="865" customFormat="1" x14ac:dyDescent="0.25"/>
    <row r="866" customFormat="1" x14ac:dyDescent="0.25"/>
    <row r="867" customFormat="1" x14ac:dyDescent="0.25"/>
    <row r="868" customFormat="1" x14ac:dyDescent="0.25"/>
    <row r="869" customFormat="1" x14ac:dyDescent="0.25"/>
    <row r="870" customFormat="1" x14ac:dyDescent="0.25"/>
    <row r="871" customFormat="1" x14ac:dyDescent="0.25"/>
    <row r="872" customFormat="1" x14ac:dyDescent="0.25"/>
    <row r="873" customFormat="1" x14ac:dyDescent="0.25"/>
    <row r="874" customFormat="1" x14ac:dyDescent="0.25"/>
    <row r="875" customFormat="1" x14ac:dyDescent="0.25"/>
    <row r="876" customFormat="1" x14ac:dyDescent="0.25"/>
    <row r="877" customFormat="1" x14ac:dyDescent="0.25"/>
    <row r="878" customFormat="1" x14ac:dyDescent="0.25"/>
    <row r="879" customFormat="1" x14ac:dyDescent="0.25"/>
    <row r="880" customFormat="1" x14ac:dyDescent="0.25"/>
    <row r="881" customFormat="1" x14ac:dyDescent="0.25"/>
    <row r="882" customFormat="1" x14ac:dyDescent="0.25"/>
    <row r="883" customFormat="1" x14ac:dyDescent="0.25"/>
    <row r="884" customFormat="1" x14ac:dyDescent="0.25"/>
    <row r="885" customFormat="1" x14ac:dyDescent="0.25"/>
    <row r="886" customFormat="1" x14ac:dyDescent="0.25"/>
    <row r="887" customFormat="1" x14ac:dyDescent="0.25"/>
    <row r="888" customFormat="1" x14ac:dyDescent="0.25"/>
    <row r="889" customFormat="1" x14ac:dyDescent="0.25"/>
    <row r="890" customFormat="1" x14ac:dyDescent="0.25"/>
    <row r="891" customFormat="1" x14ac:dyDescent="0.25"/>
    <row r="892" customFormat="1" x14ac:dyDescent="0.25"/>
    <row r="893" customFormat="1" x14ac:dyDescent="0.25"/>
    <row r="894" customFormat="1" x14ac:dyDescent="0.25"/>
    <row r="895" customFormat="1" x14ac:dyDescent="0.25"/>
    <row r="896" customFormat="1" x14ac:dyDescent="0.25"/>
    <row r="897" customFormat="1" x14ac:dyDescent="0.25"/>
    <row r="898" customFormat="1" x14ac:dyDescent="0.25"/>
    <row r="899" customFormat="1" x14ac:dyDescent="0.25"/>
    <row r="900" customFormat="1" x14ac:dyDescent="0.25"/>
    <row r="901" customFormat="1" x14ac:dyDescent="0.25"/>
    <row r="902" customFormat="1" x14ac:dyDescent="0.25"/>
    <row r="903" customFormat="1" x14ac:dyDescent="0.25"/>
    <row r="904" customFormat="1" x14ac:dyDescent="0.25"/>
    <row r="905" customFormat="1" x14ac:dyDescent="0.25"/>
    <row r="906" customFormat="1" x14ac:dyDescent="0.25"/>
    <row r="907" customFormat="1" x14ac:dyDescent="0.25"/>
    <row r="908" customFormat="1" x14ac:dyDescent="0.25"/>
    <row r="909" customFormat="1" x14ac:dyDescent="0.25"/>
    <row r="910" customFormat="1" x14ac:dyDescent="0.25"/>
    <row r="911" customFormat="1" x14ac:dyDescent="0.25"/>
    <row r="912" customFormat="1" x14ac:dyDescent="0.25"/>
    <row r="913" customFormat="1" x14ac:dyDescent="0.25"/>
    <row r="914" customFormat="1" x14ac:dyDescent="0.25"/>
    <row r="915" customFormat="1" x14ac:dyDescent="0.25"/>
    <row r="916" customFormat="1" x14ac:dyDescent="0.25"/>
    <row r="917" customFormat="1" x14ac:dyDescent="0.25"/>
    <row r="918" customFormat="1" x14ac:dyDescent="0.25"/>
    <row r="919" customFormat="1" x14ac:dyDescent="0.25"/>
    <row r="920" customFormat="1" x14ac:dyDescent="0.25"/>
    <row r="921" customFormat="1" x14ac:dyDescent="0.25"/>
    <row r="922" customFormat="1" x14ac:dyDescent="0.25"/>
    <row r="923" customFormat="1" x14ac:dyDescent="0.25"/>
    <row r="924" customFormat="1" x14ac:dyDescent="0.25"/>
    <row r="925" customFormat="1" x14ac:dyDescent="0.25"/>
    <row r="926" customFormat="1" x14ac:dyDescent="0.25"/>
    <row r="927" customFormat="1" x14ac:dyDescent="0.25"/>
    <row r="928" customFormat="1" x14ac:dyDescent="0.25"/>
    <row r="929" customFormat="1" x14ac:dyDescent="0.25"/>
    <row r="930" customFormat="1" x14ac:dyDescent="0.25"/>
    <row r="931" customFormat="1" x14ac:dyDescent="0.25"/>
    <row r="932" customFormat="1" x14ac:dyDescent="0.25"/>
    <row r="933" customFormat="1" x14ac:dyDescent="0.25"/>
    <row r="934" customFormat="1" x14ac:dyDescent="0.25"/>
    <row r="935" customFormat="1" x14ac:dyDescent="0.25"/>
    <row r="936" customFormat="1" x14ac:dyDescent="0.25"/>
    <row r="937" customFormat="1" x14ac:dyDescent="0.25"/>
    <row r="938" customFormat="1" x14ac:dyDescent="0.25"/>
    <row r="939" customFormat="1" x14ac:dyDescent="0.25"/>
    <row r="940" customFormat="1" x14ac:dyDescent="0.25"/>
    <row r="941" customFormat="1" x14ac:dyDescent="0.25"/>
    <row r="942" customFormat="1" x14ac:dyDescent="0.25"/>
    <row r="943" customFormat="1" x14ac:dyDescent="0.25"/>
    <row r="944" customFormat="1" x14ac:dyDescent="0.25"/>
    <row r="945" customFormat="1" x14ac:dyDescent="0.25"/>
    <row r="946" customFormat="1" x14ac:dyDescent="0.25"/>
    <row r="947" customFormat="1" x14ac:dyDescent="0.25"/>
    <row r="948" customFormat="1" x14ac:dyDescent="0.25"/>
    <row r="949" customFormat="1" x14ac:dyDescent="0.25"/>
    <row r="950" customFormat="1" x14ac:dyDescent="0.25"/>
    <row r="951" customFormat="1" x14ac:dyDescent="0.25"/>
    <row r="952" customFormat="1" x14ac:dyDescent="0.25"/>
    <row r="953" customFormat="1" x14ac:dyDescent="0.25"/>
    <row r="954" customFormat="1" x14ac:dyDescent="0.25"/>
    <row r="955" customFormat="1" x14ac:dyDescent="0.25"/>
    <row r="956" customFormat="1" x14ac:dyDescent="0.25"/>
    <row r="957" customFormat="1" x14ac:dyDescent="0.25"/>
    <row r="958" customFormat="1" x14ac:dyDescent="0.25"/>
    <row r="959" customFormat="1" x14ac:dyDescent="0.25"/>
    <row r="960" customFormat="1" x14ac:dyDescent="0.25"/>
    <row r="961" customFormat="1" x14ac:dyDescent="0.25"/>
    <row r="962" customFormat="1" x14ac:dyDescent="0.25"/>
    <row r="963" customFormat="1" x14ac:dyDescent="0.25"/>
    <row r="964" customFormat="1" x14ac:dyDescent="0.25"/>
    <row r="965" customFormat="1" x14ac:dyDescent="0.25"/>
    <row r="966" customFormat="1" x14ac:dyDescent="0.25"/>
    <row r="967" customFormat="1" x14ac:dyDescent="0.25"/>
    <row r="968" customFormat="1" x14ac:dyDescent="0.25"/>
    <row r="969" customFormat="1" x14ac:dyDescent="0.25"/>
    <row r="970" customFormat="1" x14ac:dyDescent="0.25"/>
    <row r="971" customFormat="1" x14ac:dyDescent="0.25"/>
    <row r="972" customFormat="1" x14ac:dyDescent="0.25"/>
    <row r="973" customFormat="1" x14ac:dyDescent="0.25"/>
    <row r="974" customFormat="1" x14ac:dyDescent="0.25"/>
    <row r="975" customFormat="1" x14ac:dyDescent="0.25"/>
    <row r="976" customFormat="1" x14ac:dyDescent="0.25"/>
    <row r="977" customFormat="1" x14ac:dyDescent="0.25"/>
    <row r="978" customFormat="1" x14ac:dyDescent="0.25"/>
    <row r="979" customFormat="1" x14ac:dyDescent="0.25"/>
    <row r="980" customFormat="1" x14ac:dyDescent="0.25"/>
    <row r="981" customFormat="1" x14ac:dyDescent="0.25"/>
    <row r="982" customFormat="1" x14ac:dyDescent="0.25"/>
    <row r="983" customFormat="1" x14ac:dyDescent="0.25"/>
    <row r="984" customFormat="1" x14ac:dyDescent="0.25"/>
    <row r="985" customFormat="1" x14ac:dyDescent="0.25"/>
    <row r="986" customFormat="1" x14ac:dyDescent="0.25"/>
    <row r="987" customFormat="1" x14ac:dyDescent="0.25"/>
    <row r="988" customFormat="1" x14ac:dyDescent="0.25"/>
    <row r="989" customFormat="1" x14ac:dyDescent="0.25"/>
    <row r="990" customFormat="1" x14ac:dyDescent="0.25"/>
    <row r="991" customFormat="1" x14ac:dyDescent="0.25"/>
    <row r="992" customFormat="1" x14ac:dyDescent="0.25"/>
    <row r="993" customFormat="1" x14ac:dyDescent="0.25"/>
    <row r="994" customFormat="1" x14ac:dyDescent="0.25"/>
    <row r="995" customFormat="1" x14ac:dyDescent="0.25"/>
    <row r="996" customFormat="1" x14ac:dyDescent="0.25"/>
    <row r="997" customFormat="1" x14ac:dyDescent="0.25"/>
    <row r="998" customFormat="1" x14ac:dyDescent="0.25"/>
    <row r="999" customFormat="1" x14ac:dyDescent="0.25"/>
    <row r="1000" customFormat="1" x14ac:dyDescent="0.25"/>
    <row r="1001" customFormat="1" x14ac:dyDescent="0.25"/>
    <row r="1002" customFormat="1" x14ac:dyDescent="0.25"/>
    <row r="1003" customFormat="1" x14ac:dyDescent="0.25"/>
    <row r="1004" customFormat="1" x14ac:dyDescent="0.25"/>
    <row r="1005" customFormat="1" x14ac:dyDescent="0.25"/>
    <row r="1006" customFormat="1" x14ac:dyDescent="0.25"/>
    <row r="1007" customFormat="1" x14ac:dyDescent="0.25"/>
    <row r="1008" customFormat="1" x14ac:dyDescent="0.25"/>
    <row r="1009" customFormat="1" x14ac:dyDescent="0.25"/>
    <row r="1010" customFormat="1" x14ac:dyDescent="0.25"/>
    <row r="1011" customFormat="1" x14ac:dyDescent="0.25"/>
    <row r="1012" customFormat="1" x14ac:dyDescent="0.25"/>
    <row r="1013" customFormat="1" x14ac:dyDescent="0.25"/>
    <row r="1014" customFormat="1" x14ac:dyDescent="0.25"/>
    <row r="1015" customFormat="1" x14ac:dyDescent="0.25"/>
    <row r="1016" customFormat="1" x14ac:dyDescent="0.25"/>
    <row r="1017" customFormat="1" x14ac:dyDescent="0.25"/>
    <row r="1018" customFormat="1" x14ac:dyDescent="0.25"/>
    <row r="1019" customFormat="1" x14ac:dyDescent="0.25"/>
    <row r="1020" customFormat="1" x14ac:dyDescent="0.25"/>
    <row r="1021" customFormat="1" x14ac:dyDescent="0.25"/>
    <row r="1022" customFormat="1" x14ac:dyDescent="0.25"/>
    <row r="1023" customFormat="1" x14ac:dyDescent="0.25"/>
    <row r="1024" customFormat="1" x14ac:dyDescent="0.25"/>
    <row r="1025" customFormat="1" x14ac:dyDescent="0.25"/>
    <row r="1026" customFormat="1" x14ac:dyDescent="0.25"/>
    <row r="1027" customFormat="1" x14ac:dyDescent="0.25"/>
    <row r="1028" customFormat="1" x14ac:dyDescent="0.25"/>
    <row r="1029" customFormat="1" x14ac:dyDescent="0.25"/>
    <row r="1030" customFormat="1" x14ac:dyDescent="0.25"/>
    <row r="1031" customFormat="1" x14ac:dyDescent="0.25"/>
    <row r="1032" customFormat="1" x14ac:dyDescent="0.25"/>
    <row r="1033" customFormat="1" x14ac:dyDescent="0.25"/>
    <row r="1034" customFormat="1" x14ac:dyDescent="0.25"/>
    <row r="1035" customFormat="1" x14ac:dyDescent="0.25"/>
    <row r="1036" customFormat="1" x14ac:dyDescent="0.25"/>
    <row r="1037" customFormat="1" x14ac:dyDescent="0.25"/>
    <row r="1038" customFormat="1" x14ac:dyDescent="0.25"/>
    <row r="1039" customFormat="1" x14ac:dyDescent="0.25"/>
    <row r="1040" customFormat="1" x14ac:dyDescent="0.25"/>
    <row r="1041" customFormat="1" x14ac:dyDescent="0.25"/>
    <row r="1042" customFormat="1" x14ac:dyDescent="0.25"/>
    <row r="1043" customFormat="1" x14ac:dyDescent="0.25"/>
    <row r="1044" customFormat="1" x14ac:dyDescent="0.25"/>
    <row r="1045" customFormat="1" x14ac:dyDescent="0.25"/>
    <row r="1046" customFormat="1" x14ac:dyDescent="0.25"/>
    <row r="1047" customFormat="1" x14ac:dyDescent="0.25"/>
    <row r="1048" customFormat="1" x14ac:dyDescent="0.25"/>
    <row r="1049" customFormat="1" x14ac:dyDescent="0.25"/>
    <row r="1050" customFormat="1" x14ac:dyDescent="0.25"/>
    <row r="1051" customFormat="1" x14ac:dyDescent="0.25"/>
    <row r="1052" customFormat="1" x14ac:dyDescent="0.25"/>
    <row r="1053" customFormat="1" x14ac:dyDescent="0.25"/>
    <row r="1054" customFormat="1" x14ac:dyDescent="0.25"/>
    <row r="1055" customFormat="1" x14ac:dyDescent="0.25"/>
    <row r="1056" customFormat="1" x14ac:dyDescent="0.25"/>
    <row r="1057" customFormat="1" x14ac:dyDescent="0.25"/>
    <row r="1058" customFormat="1" x14ac:dyDescent="0.25"/>
    <row r="1059" customFormat="1" x14ac:dyDescent="0.25"/>
    <row r="1060" customFormat="1" x14ac:dyDescent="0.25"/>
    <row r="1061" customFormat="1" x14ac:dyDescent="0.25"/>
    <row r="1062" customFormat="1" x14ac:dyDescent="0.25"/>
    <row r="1063" customFormat="1" x14ac:dyDescent="0.25"/>
    <row r="1064" customFormat="1" x14ac:dyDescent="0.25"/>
    <row r="1065" customFormat="1" x14ac:dyDescent="0.25"/>
    <row r="1066" customFormat="1" x14ac:dyDescent="0.25"/>
    <row r="1067" customFormat="1" x14ac:dyDescent="0.25"/>
    <row r="1068" customFormat="1" x14ac:dyDescent="0.25"/>
    <row r="1069" customFormat="1" x14ac:dyDescent="0.25"/>
    <row r="1070" customFormat="1" x14ac:dyDescent="0.25"/>
    <row r="1071" customFormat="1" x14ac:dyDescent="0.25"/>
    <row r="1072" customFormat="1" x14ac:dyDescent="0.25"/>
    <row r="1073" customFormat="1" x14ac:dyDescent="0.25"/>
    <row r="1074" customFormat="1" x14ac:dyDescent="0.25"/>
    <row r="1075" customFormat="1" x14ac:dyDescent="0.25"/>
    <row r="1076" customFormat="1" x14ac:dyDescent="0.25"/>
    <row r="1077" customFormat="1" x14ac:dyDescent="0.25"/>
    <row r="1078" customFormat="1" x14ac:dyDescent="0.25"/>
    <row r="1079" customFormat="1" x14ac:dyDescent="0.25"/>
    <row r="1080" customFormat="1" x14ac:dyDescent="0.25"/>
    <row r="1081" customFormat="1" x14ac:dyDescent="0.25"/>
    <row r="1082" customFormat="1" x14ac:dyDescent="0.25"/>
    <row r="1083" customFormat="1" x14ac:dyDescent="0.25"/>
    <row r="1084" customFormat="1" x14ac:dyDescent="0.25"/>
    <row r="1085" customFormat="1" x14ac:dyDescent="0.25"/>
    <row r="1086" customFormat="1" x14ac:dyDescent="0.25"/>
    <row r="1087" customFormat="1" x14ac:dyDescent="0.25"/>
    <row r="1088" customFormat="1" x14ac:dyDescent="0.25"/>
    <row r="1089" customFormat="1" x14ac:dyDescent="0.25"/>
    <row r="1090" customFormat="1" x14ac:dyDescent="0.25"/>
    <row r="1091" customFormat="1" x14ac:dyDescent="0.25"/>
    <row r="1092" customFormat="1" x14ac:dyDescent="0.25"/>
    <row r="1093" customFormat="1" x14ac:dyDescent="0.25"/>
    <row r="1094" customFormat="1" x14ac:dyDescent="0.25"/>
    <row r="1095" customFormat="1" x14ac:dyDescent="0.25"/>
    <row r="1096" customFormat="1" x14ac:dyDescent="0.25"/>
    <row r="1097" customFormat="1" x14ac:dyDescent="0.25"/>
    <row r="1098" customFormat="1" x14ac:dyDescent="0.25"/>
    <row r="1099" customFormat="1" x14ac:dyDescent="0.25"/>
    <row r="1100" customFormat="1" x14ac:dyDescent="0.25"/>
    <row r="1101" customFormat="1" x14ac:dyDescent="0.25"/>
    <row r="1102" customFormat="1" x14ac:dyDescent="0.25"/>
    <row r="1103" customFormat="1" x14ac:dyDescent="0.25"/>
    <row r="1104" customFormat="1" x14ac:dyDescent="0.25"/>
    <row r="1105" customFormat="1" x14ac:dyDescent="0.25"/>
    <row r="1106" customFormat="1" x14ac:dyDescent="0.25"/>
    <row r="1107" customFormat="1" x14ac:dyDescent="0.25"/>
    <row r="1108" customFormat="1" x14ac:dyDescent="0.25"/>
    <row r="1109" customFormat="1" x14ac:dyDescent="0.25"/>
    <row r="1110" customFormat="1" x14ac:dyDescent="0.25"/>
    <row r="1111" customFormat="1" x14ac:dyDescent="0.25"/>
    <row r="1112" customFormat="1" x14ac:dyDescent="0.25"/>
    <row r="1113" customFormat="1" x14ac:dyDescent="0.25"/>
    <row r="1114" customFormat="1" x14ac:dyDescent="0.25"/>
    <row r="1115" customFormat="1" x14ac:dyDescent="0.25"/>
    <row r="1116" customFormat="1" x14ac:dyDescent="0.25"/>
    <row r="1117" customFormat="1" x14ac:dyDescent="0.25"/>
    <row r="1118" customFormat="1" x14ac:dyDescent="0.25"/>
    <row r="1119" customFormat="1" x14ac:dyDescent="0.25"/>
    <row r="1120" customFormat="1" x14ac:dyDescent="0.25"/>
    <row r="1121" customFormat="1" x14ac:dyDescent="0.25"/>
    <row r="1122" customFormat="1" x14ac:dyDescent="0.25"/>
    <row r="1123" customFormat="1" x14ac:dyDescent="0.25"/>
    <row r="1124" customFormat="1" x14ac:dyDescent="0.25"/>
    <row r="1125" customFormat="1" x14ac:dyDescent="0.25"/>
    <row r="1126" customFormat="1" x14ac:dyDescent="0.25"/>
    <row r="1127" customFormat="1" x14ac:dyDescent="0.25"/>
    <row r="1128" customFormat="1" x14ac:dyDescent="0.25"/>
    <row r="1129" customFormat="1" x14ac:dyDescent="0.25"/>
    <row r="1130" customFormat="1" x14ac:dyDescent="0.25"/>
    <row r="1131" customFormat="1" x14ac:dyDescent="0.25"/>
    <row r="1132" customFormat="1" x14ac:dyDescent="0.25"/>
    <row r="1133" customFormat="1" x14ac:dyDescent="0.25"/>
    <row r="1134" customFormat="1" x14ac:dyDescent="0.25"/>
    <row r="1135" customFormat="1" x14ac:dyDescent="0.25"/>
    <row r="1136" customFormat="1" x14ac:dyDescent="0.25"/>
    <row r="1137" customFormat="1" x14ac:dyDescent="0.25"/>
    <row r="1138" customFormat="1" x14ac:dyDescent="0.25"/>
    <row r="1139" customFormat="1" x14ac:dyDescent="0.25"/>
    <row r="1140" customFormat="1" x14ac:dyDescent="0.25"/>
    <row r="1141" customFormat="1" x14ac:dyDescent="0.25"/>
    <row r="1142" customFormat="1" x14ac:dyDescent="0.25"/>
    <row r="1143" customFormat="1" x14ac:dyDescent="0.25"/>
    <row r="1144" customFormat="1" x14ac:dyDescent="0.25"/>
    <row r="1145" customFormat="1" x14ac:dyDescent="0.25"/>
    <row r="1146" customFormat="1" x14ac:dyDescent="0.25"/>
    <row r="1147" customFormat="1" x14ac:dyDescent="0.25"/>
    <row r="1148" customFormat="1" x14ac:dyDescent="0.25"/>
    <row r="1149" customFormat="1" x14ac:dyDescent="0.25"/>
    <row r="1150" customFormat="1" x14ac:dyDescent="0.25"/>
    <row r="1151" customFormat="1" x14ac:dyDescent="0.25"/>
    <row r="1152" customFormat="1" x14ac:dyDescent="0.25"/>
    <row r="1153" customFormat="1" x14ac:dyDescent="0.25"/>
    <row r="1154" customFormat="1" x14ac:dyDescent="0.25"/>
    <row r="1155" customFormat="1" x14ac:dyDescent="0.25"/>
    <row r="1156" customFormat="1" x14ac:dyDescent="0.25"/>
    <row r="1157" customFormat="1" x14ac:dyDescent="0.25"/>
    <row r="1158" customFormat="1" x14ac:dyDescent="0.25"/>
    <row r="1159" customFormat="1" x14ac:dyDescent="0.25"/>
    <row r="1160" customFormat="1" x14ac:dyDescent="0.25"/>
    <row r="1161" customFormat="1" x14ac:dyDescent="0.25"/>
    <row r="1162" customFormat="1" x14ac:dyDescent="0.25"/>
    <row r="1163" customFormat="1" x14ac:dyDescent="0.25"/>
    <row r="1164" customFormat="1" x14ac:dyDescent="0.25"/>
    <row r="1165" customFormat="1" x14ac:dyDescent="0.25"/>
    <row r="1166" customFormat="1" x14ac:dyDescent="0.25"/>
    <row r="1167" customFormat="1" x14ac:dyDescent="0.25"/>
    <row r="1168" customFormat="1" x14ac:dyDescent="0.25"/>
    <row r="1169" customFormat="1" x14ac:dyDescent="0.25"/>
    <row r="1170" customFormat="1" x14ac:dyDescent="0.25"/>
    <row r="1171" customFormat="1" x14ac:dyDescent="0.25"/>
    <row r="1172" customFormat="1" x14ac:dyDescent="0.25"/>
    <row r="1173" customFormat="1" x14ac:dyDescent="0.25"/>
    <row r="1174" customFormat="1" x14ac:dyDescent="0.25"/>
    <row r="1175" customFormat="1" x14ac:dyDescent="0.25"/>
    <row r="1176" customFormat="1" x14ac:dyDescent="0.25"/>
    <row r="1177" customFormat="1" x14ac:dyDescent="0.25"/>
    <row r="1178" customFormat="1" x14ac:dyDescent="0.25"/>
    <row r="1179" customFormat="1" x14ac:dyDescent="0.25"/>
    <row r="1180" customFormat="1" x14ac:dyDescent="0.25"/>
    <row r="1181" customFormat="1" x14ac:dyDescent="0.25"/>
    <row r="1182" customFormat="1" x14ac:dyDescent="0.25"/>
    <row r="1183" customFormat="1" x14ac:dyDescent="0.25"/>
    <row r="1184" customFormat="1" x14ac:dyDescent="0.25"/>
    <row r="1185" customFormat="1" x14ac:dyDescent="0.25"/>
    <row r="1186" customFormat="1" x14ac:dyDescent="0.25"/>
    <row r="1187" customFormat="1" x14ac:dyDescent="0.25"/>
    <row r="1188" customFormat="1" x14ac:dyDescent="0.25"/>
    <row r="1189" customFormat="1" x14ac:dyDescent="0.25"/>
    <row r="1190" customFormat="1" x14ac:dyDescent="0.25"/>
    <row r="1191" customFormat="1" x14ac:dyDescent="0.25"/>
    <row r="1192" customFormat="1" x14ac:dyDescent="0.25"/>
    <row r="1193" customFormat="1" x14ac:dyDescent="0.25"/>
    <row r="1194" customFormat="1" x14ac:dyDescent="0.25"/>
    <row r="1195" customFormat="1" x14ac:dyDescent="0.25"/>
    <row r="1196" customFormat="1" x14ac:dyDescent="0.25"/>
    <row r="1197" customFormat="1" x14ac:dyDescent="0.25"/>
    <row r="1198" customFormat="1" x14ac:dyDescent="0.25"/>
    <row r="1199" customFormat="1" x14ac:dyDescent="0.25"/>
    <row r="1200" customFormat="1" x14ac:dyDescent="0.25"/>
    <row r="1201" customFormat="1" x14ac:dyDescent="0.25"/>
    <row r="1202" customFormat="1" x14ac:dyDescent="0.25"/>
    <row r="1203" customFormat="1" x14ac:dyDescent="0.25"/>
    <row r="1204" customFormat="1" x14ac:dyDescent="0.25"/>
    <row r="1205" customFormat="1" x14ac:dyDescent="0.25"/>
    <row r="1206" customFormat="1" x14ac:dyDescent="0.25"/>
    <row r="1207" customFormat="1" x14ac:dyDescent="0.25"/>
    <row r="1208" customFormat="1" x14ac:dyDescent="0.25"/>
    <row r="1209" customFormat="1" x14ac:dyDescent="0.25"/>
    <row r="1210" customFormat="1" x14ac:dyDescent="0.25"/>
    <row r="1211" customFormat="1" x14ac:dyDescent="0.25"/>
    <row r="1212" customFormat="1" x14ac:dyDescent="0.25"/>
    <row r="1213" customFormat="1" x14ac:dyDescent="0.25"/>
    <row r="1214" customFormat="1" x14ac:dyDescent="0.25"/>
    <row r="1215" customFormat="1" x14ac:dyDescent="0.25"/>
    <row r="1216" customFormat="1" x14ac:dyDescent="0.25"/>
    <row r="1217" customFormat="1" x14ac:dyDescent="0.25"/>
    <row r="1218" customFormat="1" x14ac:dyDescent="0.25"/>
    <row r="1219" customFormat="1" x14ac:dyDescent="0.25"/>
    <row r="1220" customFormat="1" x14ac:dyDescent="0.25"/>
    <row r="1221" customFormat="1" x14ac:dyDescent="0.25"/>
    <row r="1222" customFormat="1" x14ac:dyDescent="0.25"/>
    <row r="1223" customFormat="1" x14ac:dyDescent="0.25"/>
    <row r="1224" customFormat="1" x14ac:dyDescent="0.25"/>
    <row r="1225" customFormat="1" x14ac:dyDescent="0.25"/>
    <row r="1226" customFormat="1" x14ac:dyDescent="0.25"/>
    <row r="1227" customFormat="1" x14ac:dyDescent="0.25"/>
    <row r="1228" customFormat="1" x14ac:dyDescent="0.25"/>
    <row r="1229" customFormat="1" x14ac:dyDescent="0.25"/>
    <row r="1230" customFormat="1" x14ac:dyDescent="0.25"/>
    <row r="1231" customFormat="1" x14ac:dyDescent="0.25"/>
    <row r="1232" customFormat="1" x14ac:dyDescent="0.25"/>
    <row r="1233" customFormat="1" x14ac:dyDescent="0.25"/>
    <row r="1234" customFormat="1" x14ac:dyDescent="0.25"/>
    <row r="1235" customFormat="1" x14ac:dyDescent="0.25"/>
    <row r="1236" customFormat="1" x14ac:dyDescent="0.25"/>
    <row r="1237" customFormat="1" x14ac:dyDescent="0.25"/>
    <row r="1238" customFormat="1" x14ac:dyDescent="0.25"/>
    <row r="1239" customFormat="1" x14ac:dyDescent="0.25"/>
    <row r="1240" customFormat="1" x14ac:dyDescent="0.25"/>
    <row r="1241" customFormat="1" x14ac:dyDescent="0.25"/>
    <row r="1242" customFormat="1" x14ac:dyDescent="0.25"/>
    <row r="1243" customFormat="1" x14ac:dyDescent="0.25"/>
    <row r="1244" customFormat="1" x14ac:dyDescent="0.25"/>
    <row r="1245" customFormat="1" x14ac:dyDescent="0.25"/>
    <row r="1246" customFormat="1" x14ac:dyDescent="0.25"/>
    <row r="1247" customFormat="1" x14ac:dyDescent="0.25"/>
    <row r="1248" customFormat="1" x14ac:dyDescent="0.25"/>
    <row r="1249" customFormat="1" x14ac:dyDescent="0.25"/>
    <row r="1250" customFormat="1" x14ac:dyDescent="0.25"/>
    <row r="1251" customFormat="1" x14ac:dyDescent="0.25"/>
    <row r="1252" customFormat="1" x14ac:dyDescent="0.25"/>
    <row r="1253" customFormat="1" x14ac:dyDescent="0.25"/>
    <row r="1254" customFormat="1" x14ac:dyDescent="0.25"/>
    <row r="1255" customFormat="1" x14ac:dyDescent="0.25"/>
    <row r="1256" customFormat="1" x14ac:dyDescent="0.25"/>
    <row r="1257" customFormat="1" x14ac:dyDescent="0.25"/>
    <row r="1258" customFormat="1" x14ac:dyDescent="0.25"/>
    <row r="1259" customFormat="1" x14ac:dyDescent="0.25"/>
    <row r="1260" customFormat="1" x14ac:dyDescent="0.25"/>
    <row r="1261" customFormat="1" x14ac:dyDescent="0.25"/>
    <row r="1262" customFormat="1" x14ac:dyDescent="0.25"/>
    <row r="1263" customFormat="1" x14ac:dyDescent="0.25"/>
    <row r="1264" customFormat="1" x14ac:dyDescent="0.25"/>
    <row r="1265" customFormat="1" x14ac:dyDescent="0.25"/>
    <row r="1266" customFormat="1" x14ac:dyDescent="0.25"/>
    <row r="1267" customFormat="1" x14ac:dyDescent="0.25"/>
    <row r="1268" customFormat="1" x14ac:dyDescent="0.25"/>
    <row r="1269" customFormat="1" x14ac:dyDescent="0.25"/>
    <row r="1270" customFormat="1" x14ac:dyDescent="0.25"/>
    <row r="1271" customFormat="1" x14ac:dyDescent="0.25"/>
    <row r="1272" customFormat="1" x14ac:dyDescent="0.25"/>
    <row r="1273" customFormat="1" x14ac:dyDescent="0.25"/>
    <row r="1274" customFormat="1" x14ac:dyDescent="0.25"/>
    <row r="1275" customFormat="1" x14ac:dyDescent="0.25"/>
    <row r="1276" customFormat="1" x14ac:dyDescent="0.25"/>
    <row r="1277" customFormat="1" x14ac:dyDescent="0.25"/>
    <row r="1278" customFormat="1" x14ac:dyDescent="0.25"/>
    <row r="1279" customFormat="1" x14ac:dyDescent="0.25"/>
    <row r="1280" customFormat="1" x14ac:dyDescent="0.25"/>
    <row r="1281" customFormat="1" x14ac:dyDescent="0.25"/>
    <row r="1282" customFormat="1" x14ac:dyDescent="0.25"/>
    <row r="1283" customFormat="1" x14ac:dyDescent="0.25"/>
    <row r="1284" customFormat="1" x14ac:dyDescent="0.25"/>
    <row r="1285" customFormat="1" x14ac:dyDescent="0.25"/>
    <row r="1286" customFormat="1" x14ac:dyDescent="0.25"/>
    <row r="1287" customFormat="1" x14ac:dyDescent="0.25"/>
    <row r="1288" customFormat="1" x14ac:dyDescent="0.25"/>
    <row r="1289" customFormat="1" x14ac:dyDescent="0.25"/>
    <row r="1290" customFormat="1" x14ac:dyDescent="0.25"/>
    <row r="1291" customFormat="1" x14ac:dyDescent="0.25"/>
    <row r="1292" customFormat="1" x14ac:dyDescent="0.25"/>
    <row r="1293" customFormat="1" x14ac:dyDescent="0.25"/>
    <row r="1294" customFormat="1" x14ac:dyDescent="0.25"/>
    <row r="1295" customFormat="1" x14ac:dyDescent="0.25"/>
    <row r="1296" customFormat="1" x14ac:dyDescent="0.25"/>
    <row r="1297" customFormat="1" x14ac:dyDescent="0.25"/>
    <row r="1298" customFormat="1" x14ac:dyDescent="0.25"/>
    <row r="1299" customFormat="1" x14ac:dyDescent="0.25"/>
    <row r="1300" customFormat="1" x14ac:dyDescent="0.25"/>
    <row r="1301" customFormat="1" x14ac:dyDescent="0.25"/>
    <row r="1302" customFormat="1" x14ac:dyDescent="0.25"/>
    <row r="1303" customFormat="1" x14ac:dyDescent="0.25"/>
    <row r="1304" customFormat="1" x14ac:dyDescent="0.25"/>
    <row r="1305" customFormat="1" x14ac:dyDescent="0.25"/>
    <row r="1306" customFormat="1" x14ac:dyDescent="0.25"/>
    <row r="1307" customFormat="1" x14ac:dyDescent="0.25"/>
    <row r="1308" customFormat="1" x14ac:dyDescent="0.25"/>
    <row r="1309" customFormat="1" x14ac:dyDescent="0.25"/>
    <row r="1310" customFormat="1" x14ac:dyDescent="0.25"/>
    <row r="1311" customFormat="1" x14ac:dyDescent="0.25"/>
    <row r="1312" customFormat="1" x14ac:dyDescent="0.25"/>
    <row r="1313" customFormat="1" x14ac:dyDescent="0.25"/>
    <row r="1314" customFormat="1" x14ac:dyDescent="0.25"/>
    <row r="1315" customFormat="1" x14ac:dyDescent="0.25"/>
    <row r="1316" customFormat="1" x14ac:dyDescent="0.25"/>
    <row r="1317" customFormat="1" x14ac:dyDescent="0.25"/>
    <row r="1318" customFormat="1" x14ac:dyDescent="0.25"/>
    <row r="1319" customFormat="1" x14ac:dyDescent="0.25"/>
    <row r="1320" customFormat="1" x14ac:dyDescent="0.25"/>
    <row r="1321" customFormat="1" x14ac:dyDescent="0.25"/>
    <row r="1322" customFormat="1" x14ac:dyDescent="0.25"/>
    <row r="1323" customFormat="1" x14ac:dyDescent="0.25"/>
    <row r="1324" customFormat="1" x14ac:dyDescent="0.25"/>
    <row r="1325" customFormat="1" x14ac:dyDescent="0.25"/>
    <row r="1326" customFormat="1" x14ac:dyDescent="0.25"/>
    <row r="1327" customFormat="1" x14ac:dyDescent="0.25"/>
    <row r="1328" customFormat="1" x14ac:dyDescent="0.25"/>
    <row r="1329" customFormat="1" x14ac:dyDescent="0.25"/>
    <row r="1330" customFormat="1" x14ac:dyDescent="0.25"/>
    <row r="1331" customFormat="1" x14ac:dyDescent="0.25"/>
    <row r="1332" customFormat="1" x14ac:dyDescent="0.25"/>
    <row r="1333" customFormat="1" x14ac:dyDescent="0.25"/>
    <row r="1334" customFormat="1" x14ac:dyDescent="0.25"/>
    <row r="1335" customFormat="1" x14ac:dyDescent="0.25"/>
    <row r="1336" customFormat="1" x14ac:dyDescent="0.25"/>
    <row r="1337" customFormat="1" x14ac:dyDescent="0.25"/>
    <row r="1338" customFormat="1" x14ac:dyDescent="0.25"/>
    <row r="1339" customFormat="1" x14ac:dyDescent="0.25"/>
    <row r="1340" customFormat="1" x14ac:dyDescent="0.25"/>
    <row r="1341" customFormat="1" x14ac:dyDescent="0.25"/>
    <row r="1342" customFormat="1" x14ac:dyDescent="0.25"/>
    <row r="1343" customFormat="1" x14ac:dyDescent="0.25"/>
    <row r="1344" customFormat="1" x14ac:dyDescent="0.25"/>
    <row r="1345" customFormat="1" x14ac:dyDescent="0.25"/>
    <row r="1346" customFormat="1" x14ac:dyDescent="0.25"/>
    <row r="1347" customFormat="1" x14ac:dyDescent="0.25"/>
    <row r="1348" customFormat="1" x14ac:dyDescent="0.25"/>
    <row r="1349" customFormat="1" x14ac:dyDescent="0.25"/>
    <row r="1350" customFormat="1" x14ac:dyDescent="0.25"/>
    <row r="1351" customFormat="1" x14ac:dyDescent="0.25"/>
    <row r="1352" customFormat="1" x14ac:dyDescent="0.25"/>
    <row r="1353" customFormat="1" x14ac:dyDescent="0.25"/>
    <row r="1354" customFormat="1" x14ac:dyDescent="0.25"/>
    <row r="1355" customFormat="1" x14ac:dyDescent="0.25"/>
    <row r="1356" customFormat="1" x14ac:dyDescent="0.25"/>
    <row r="1357" customFormat="1" x14ac:dyDescent="0.25"/>
    <row r="1358" customFormat="1" x14ac:dyDescent="0.25"/>
    <row r="1359" customFormat="1" x14ac:dyDescent="0.25"/>
    <row r="1360" customFormat="1" x14ac:dyDescent="0.25"/>
    <row r="1361" customFormat="1" x14ac:dyDescent="0.25"/>
    <row r="1362" customFormat="1" x14ac:dyDescent="0.25"/>
    <row r="1363" customFormat="1" x14ac:dyDescent="0.25"/>
    <row r="1364" customFormat="1" x14ac:dyDescent="0.25"/>
    <row r="1365" customFormat="1" x14ac:dyDescent="0.25"/>
    <row r="1366" customFormat="1" x14ac:dyDescent="0.25"/>
    <row r="1367" customFormat="1" x14ac:dyDescent="0.25"/>
    <row r="1368" customFormat="1" x14ac:dyDescent="0.25"/>
    <row r="1369" customFormat="1" x14ac:dyDescent="0.25"/>
    <row r="1370" customFormat="1" x14ac:dyDescent="0.25"/>
    <row r="1371" customFormat="1" x14ac:dyDescent="0.25"/>
    <row r="1372" customFormat="1" x14ac:dyDescent="0.25"/>
    <row r="1373" customFormat="1" x14ac:dyDescent="0.25"/>
    <row r="1374" customFormat="1" x14ac:dyDescent="0.25"/>
    <row r="1375" customFormat="1" x14ac:dyDescent="0.25"/>
    <row r="1376" customFormat="1" x14ac:dyDescent="0.25"/>
    <row r="1377" customFormat="1" x14ac:dyDescent="0.25"/>
    <row r="1378" customFormat="1" x14ac:dyDescent="0.25"/>
    <row r="1379" customFormat="1" x14ac:dyDescent="0.25"/>
    <row r="1380" customFormat="1" x14ac:dyDescent="0.25"/>
    <row r="1381" customFormat="1" x14ac:dyDescent="0.25"/>
    <row r="1382" customFormat="1" x14ac:dyDescent="0.25"/>
    <row r="1383" customFormat="1" x14ac:dyDescent="0.25"/>
    <row r="1384" customFormat="1" x14ac:dyDescent="0.25"/>
    <row r="1385" customFormat="1" x14ac:dyDescent="0.25"/>
    <row r="1386" customFormat="1" x14ac:dyDescent="0.25"/>
    <row r="1387" customFormat="1" x14ac:dyDescent="0.25"/>
    <row r="1388" customFormat="1" x14ac:dyDescent="0.25"/>
    <row r="1389" customFormat="1" x14ac:dyDescent="0.25"/>
    <row r="1390" customFormat="1" x14ac:dyDescent="0.25"/>
    <row r="1391" customFormat="1" x14ac:dyDescent="0.25"/>
    <row r="1392" customFormat="1" x14ac:dyDescent="0.25"/>
    <row r="1393" customFormat="1" x14ac:dyDescent="0.25"/>
    <row r="1394" customFormat="1" x14ac:dyDescent="0.25"/>
    <row r="1395" customFormat="1" x14ac:dyDescent="0.25"/>
    <row r="1396" customFormat="1" x14ac:dyDescent="0.25"/>
    <row r="1397" customFormat="1" x14ac:dyDescent="0.25"/>
    <row r="1398" customFormat="1" x14ac:dyDescent="0.25"/>
    <row r="1399" customFormat="1" x14ac:dyDescent="0.25"/>
    <row r="1400" customFormat="1" x14ac:dyDescent="0.25"/>
    <row r="1401" customFormat="1" x14ac:dyDescent="0.25"/>
    <row r="1402" customFormat="1" x14ac:dyDescent="0.25"/>
    <row r="1403" customFormat="1" x14ac:dyDescent="0.25"/>
    <row r="1404" customFormat="1" x14ac:dyDescent="0.25"/>
    <row r="1405" customFormat="1" x14ac:dyDescent="0.25"/>
    <row r="1406" customFormat="1" x14ac:dyDescent="0.25"/>
    <row r="1407" customFormat="1" x14ac:dyDescent="0.25"/>
    <row r="1408" customFormat="1" x14ac:dyDescent="0.25"/>
    <row r="1409" customFormat="1" x14ac:dyDescent="0.25"/>
    <row r="1410" customFormat="1" x14ac:dyDescent="0.25"/>
    <row r="1411" customFormat="1" x14ac:dyDescent="0.25"/>
    <row r="1412" customFormat="1" x14ac:dyDescent="0.25"/>
    <row r="1413" customFormat="1" x14ac:dyDescent="0.25"/>
    <row r="1414" customFormat="1" x14ac:dyDescent="0.25"/>
    <row r="1415" customFormat="1" x14ac:dyDescent="0.25"/>
    <row r="1416" customFormat="1" x14ac:dyDescent="0.25"/>
    <row r="1417" customFormat="1" x14ac:dyDescent="0.25"/>
    <row r="1418" customFormat="1" x14ac:dyDescent="0.25"/>
    <row r="1419" customFormat="1" x14ac:dyDescent="0.25"/>
    <row r="1420" customFormat="1" x14ac:dyDescent="0.25"/>
    <row r="1421" customFormat="1" x14ac:dyDescent="0.25"/>
    <row r="1422" customFormat="1" x14ac:dyDescent="0.25"/>
    <row r="1423" customFormat="1" x14ac:dyDescent="0.25"/>
    <row r="1424" customFormat="1" x14ac:dyDescent="0.25"/>
    <row r="1425" customFormat="1" x14ac:dyDescent="0.25"/>
    <row r="1426" customFormat="1" x14ac:dyDescent="0.25"/>
    <row r="1427" customFormat="1" x14ac:dyDescent="0.25"/>
    <row r="1428" customFormat="1" x14ac:dyDescent="0.25"/>
    <row r="1429" customFormat="1" x14ac:dyDescent="0.25"/>
    <row r="1430" customFormat="1" x14ac:dyDescent="0.25"/>
    <row r="1431" customFormat="1" x14ac:dyDescent="0.25"/>
    <row r="1432" customFormat="1" x14ac:dyDescent="0.25"/>
    <row r="1433" customFormat="1" x14ac:dyDescent="0.25"/>
    <row r="1434" customFormat="1" x14ac:dyDescent="0.25"/>
    <row r="1435" customFormat="1" x14ac:dyDescent="0.25"/>
    <row r="1436" customFormat="1" x14ac:dyDescent="0.25"/>
    <row r="1437" customFormat="1" x14ac:dyDescent="0.25"/>
    <row r="1438" customFormat="1" x14ac:dyDescent="0.25"/>
    <row r="1439" customFormat="1" x14ac:dyDescent="0.25"/>
    <row r="1440" customFormat="1" x14ac:dyDescent="0.25"/>
    <row r="1441" customFormat="1" x14ac:dyDescent="0.25"/>
    <row r="1442" customFormat="1" x14ac:dyDescent="0.25"/>
    <row r="1443" customFormat="1" x14ac:dyDescent="0.25"/>
    <row r="1444" customFormat="1" x14ac:dyDescent="0.25"/>
    <row r="1445" customFormat="1" x14ac:dyDescent="0.25"/>
    <row r="1446" customFormat="1" x14ac:dyDescent="0.25"/>
    <row r="1447" customFormat="1" x14ac:dyDescent="0.25"/>
    <row r="1448" customFormat="1" x14ac:dyDescent="0.25"/>
    <row r="1449" customFormat="1" x14ac:dyDescent="0.25"/>
    <row r="1450" customFormat="1" x14ac:dyDescent="0.25"/>
    <row r="1451" customFormat="1" x14ac:dyDescent="0.25"/>
    <row r="1452" customFormat="1" x14ac:dyDescent="0.25"/>
    <row r="1453" customFormat="1" x14ac:dyDescent="0.25"/>
    <row r="1454" customFormat="1" x14ac:dyDescent="0.25"/>
    <row r="1455" customFormat="1" x14ac:dyDescent="0.25"/>
    <row r="1456" customFormat="1" x14ac:dyDescent="0.25"/>
    <row r="1457" customFormat="1" x14ac:dyDescent="0.25"/>
    <row r="1458" customFormat="1" x14ac:dyDescent="0.25"/>
    <row r="1459" customFormat="1" x14ac:dyDescent="0.25"/>
    <row r="1460" customFormat="1" x14ac:dyDescent="0.25"/>
    <row r="1461" customFormat="1" x14ac:dyDescent="0.25"/>
    <row r="1462" customFormat="1" x14ac:dyDescent="0.25"/>
    <row r="1463" customFormat="1" x14ac:dyDescent="0.25"/>
    <row r="1464" customFormat="1" x14ac:dyDescent="0.25"/>
    <row r="1465" customFormat="1" x14ac:dyDescent="0.25"/>
    <row r="1466" customFormat="1" x14ac:dyDescent="0.25"/>
    <row r="1467" customFormat="1" x14ac:dyDescent="0.25"/>
    <row r="1468" customFormat="1" x14ac:dyDescent="0.25"/>
    <row r="1469" customFormat="1" x14ac:dyDescent="0.25"/>
    <row r="1470" customFormat="1" x14ac:dyDescent="0.25"/>
    <row r="1471" customFormat="1" x14ac:dyDescent="0.25"/>
    <row r="1472" customFormat="1" x14ac:dyDescent="0.25"/>
    <row r="1473" customFormat="1" x14ac:dyDescent="0.25"/>
    <row r="1474" customFormat="1" x14ac:dyDescent="0.25"/>
    <row r="1475" customFormat="1" x14ac:dyDescent="0.25"/>
    <row r="1476" customFormat="1" x14ac:dyDescent="0.25"/>
    <row r="1477" customFormat="1" x14ac:dyDescent="0.25"/>
    <row r="1478" customFormat="1" x14ac:dyDescent="0.25"/>
    <row r="1479" customFormat="1" x14ac:dyDescent="0.25"/>
    <row r="1480" customFormat="1" x14ac:dyDescent="0.25"/>
    <row r="1481" customFormat="1" x14ac:dyDescent="0.25"/>
    <row r="1482" customFormat="1" x14ac:dyDescent="0.25"/>
    <row r="1483" customFormat="1" x14ac:dyDescent="0.25"/>
    <row r="1484" customFormat="1" x14ac:dyDescent="0.25"/>
    <row r="1485" customFormat="1" x14ac:dyDescent="0.25"/>
    <row r="1486" customFormat="1" x14ac:dyDescent="0.25"/>
    <row r="1487" customFormat="1" x14ac:dyDescent="0.25"/>
    <row r="1488" customFormat="1" x14ac:dyDescent="0.25"/>
    <row r="1489" customFormat="1" x14ac:dyDescent="0.25"/>
    <row r="1490" customFormat="1" x14ac:dyDescent="0.25"/>
    <row r="1491" customFormat="1" x14ac:dyDescent="0.25"/>
    <row r="1492" customFormat="1" x14ac:dyDescent="0.25"/>
    <row r="1493" customFormat="1" x14ac:dyDescent="0.25"/>
    <row r="1494" customFormat="1" x14ac:dyDescent="0.25"/>
    <row r="1495" customFormat="1" x14ac:dyDescent="0.25"/>
    <row r="1496" customFormat="1" x14ac:dyDescent="0.25"/>
    <row r="1497" customFormat="1" x14ac:dyDescent="0.25"/>
    <row r="1498" customFormat="1" x14ac:dyDescent="0.25"/>
    <row r="1499" customFormat="1" x14ac:dyDescent="0.25"/>
    <row r="1500" customFormat="1" x14ac:dyDescent="0.25"/>
    <row r="1501" customFormat="1" x14ac:dyDescent="0.25"/>
    <row r="1502" customFormat="1" x14ac:dyDescent="0.25"/>
    <row r="1503" customFormat="1" x14ac:dyDescent="0.25"/>
    <row r="1504" customFormat="1" x14ac:dyDescent="0.25"/>
    <row r="1505" customFormat="1" x14ac:dyDescent="0.25"/>
    <row r="1506" customFormat="1" x14ac:dyDescent="0.25"/>
    <row r="1507" customFormat="1" x14ac:dyDescent="0.25"/>
    <row r="1508" customFormat="1" x14ac:dyDescent="0.25"/>
    <row r="1509" customFormat="1" x14ac:dyDescent="0.25"/>
    <row r="1510" customFormat="1" x14ac:dyDescent="0.25"/>
    <row r="1511" customFormat="1" x14ac:dyDescent="0.25"/>
    <row r="1512" customFormat="1" x14ac:dyDescent="0.25"/>
    <row r="1513" customFormat="1" x14ac:dyDescent="0.25"/>
    <row r="1514" customFormat="1" x14ac:dyDescent="0.25"/>
    <row r="1515" customFormat="1" x14ac:dyDescent="0.25"/>
    <row r="1516" customFormat="1" x14ac:dyDescent="0.25"/>
    <row r="1517" customFormat="1" x14ac:dyDescent="0.25"/>
    <row r="1518" customFormat="1" x14ac:dyDescent="0.25"/>
    <row r="1519" customFormat="1" x14ac:dyDescent="0.25"/>
    <row r="1520" customFormat="1" x14ac:dyDescent="0.25"/>
    <row r="1521" customFormat="1" x14ac:dyDescent="0.25"/>
    <row r="1522" customFormat="1" x14ac:dyDescent="0.25"/>
    <row r="1523" customFormat="1" x14ac:dyDescent="0.25"/>
    <row r="1524" customFormat="1" x14ac:dyDescent="0.25"/>
    <row r="1525" customFormat="1" x14ac:dyDescent="0.25"/>
    <row r="1526" customFormat="1" x14ac:dyDescent="0.25"/>
    <row r="1527" customFormat="1" x14ac:dyDescent="0.25"/>
    <row r="1528" customFormat="1" x14ac:dyDescent="0.25"/>
    <row r="1529" customFormat="1" x14ac:dyDescent="0.25"/>
    <row r="1530" customFormat="1" x14ac:dyDescent="0.25"/>
    <row r="1531" customFormat="1" x14ac:dyDescent="0.25"/>
    <row r="1532" customFormat="1" x14ac:dyDescent="0.25"/>
    <row r="1533" customFormat="1" x14ac:dyDescent="0.25"/>
    <row r="1534" customFormat="1" x14ac:dyDescent="0.25"/>
    <row r="1535" customFormat="1" x14ac:dyDescent="0.25"/>
    <row r="1536" customFormat="1" x14ac:dyDescent="0.25"/>
    <row r="1537" customFormat="1" x14ac:dyDescent="0.25"/>
    <row r="1538" customFormat="1" x14ac:dyDescent="0.25"/>
    <row r="1539" customFormat="1" x14ac:dyDescent="0.25"/>
    <row r="1540" customFormat="1" x14ac:dyDescent="0.25"/>
    <row r="1541" customFormat="1" x14ac:dyDescent="0.25"/>
    <row r="1542" customFormat="1" x14ac:dyDescent="0.25"/>
    <row r="1543" customFormat="1" x14ac:dyDescent="0.25"/>
    <row r="1544" customFormat="1" x14ac:dyDescent="0.25"/>
    <row r="1545" customFormat="1" x14ac:dyDescent="0.25"/>
    <row r="1546" customFormat="1" x14ac:dyDescent="0.25"/>
    <row r="1547" customFormat="1" x14ac:dyDescent="0.25"/>
    <row r="1548" customFormat="1" x14ac:dyDescent="0.25"/>
    <row r="1549" customFormat="1" x14ac:dyDescent="0.25"/>
    <row r="1550" customFormat="1" x14ac:dyDescent="0.25"/>
    <row r="1551" customFormat="1" x14ac:dyDescent="0.25"/>
    <row r="1552" customFormat="1" x14ac:dyDescent="0.25"/>
    <row r="1553" customFormat="1" x14ac:dyDescent="0.25"/>
    <row r="1554" customFormat="1" x14ac:dyDescent="0.25"/>
    <row r="1555" customFormat="1" x14ac:dyDescent="0.25"/>
    <row r="1556" customFormat="1" x14ac:dyDescent="0.25"/>
    <row r="1557" customFormat="1" x14ac:dyDescent="0.25"/>
    <row r="1558" customFormat="1" x14ac:dyDescent="0.25"/>
    <row r="1559" customFormat="1" x14ac:dyDescent="0.25"/>
    <row r="1560" customFormat="1" x14ac:dyDescent="0.25"/>
    <row r="1561" customFormat="1" x14ac:dyDescent="0.25"/>
    <row r="1562" customFormat="1" x14ac:dyDescent="0.25"/>
    <row r="1563" customFormat="1" x14ac:dyDescent="0.25"/>
    <row r="1564" customFormat="1" x14ac:dyDescent="0.25"/>
    <row r="1565" customFormat="1" x14ac:dyDescent="0.25"/>
    <row r="1566" customFormat="1" x14ac:dyDescent="0.25"/>
    <row r="1567" customFormat="1" x14ac:dyDescent="0.25"/>
    <row r="1568" customFormat="1" x14ac:dyDescent="0.25"/>
    <row r="1569" customFormat="1" x14ac:dyDescent="0.25"/>
    <row r="1570" customFormat="1" x14ac:dyDescent="0.25"/>
    <row r="1571" customFormat="1" x14ac:dyDescent="0.25"/>
    <row r="1572" customFormat="1" x14ac:dyDescent="0.25"/>
    <row r="1573" customFormat="1" x14ac:dyDescent="0.25"/>
    <row r="1574" customFormat="1" x14ac:dyDescent="0.25"/>
    <row r="1575" customFormat="1" x14ac:dyDescent="0.25"/>
    <row r="1576" customFormat="1" x14ac:dyDescent="0.25"/>
    <row r="1577" customFormat="1" x14ac:dyDescent="0.25"/>
    <row r="1578" customFormat="1" x14ac:dyDescent="0.25"/>
    <row r="1579" customFormat="1" x14ac:dyDescent="0.25"/>
    <row r="1580" customFormat="1" x14ac:dyDescent="0.25"/>
    <row r="1581" customFormat="1" x14ac:dyDescent="0.25"/>
    <row r="1582" customFormat="1" x14ac:dyDescent="0.25"/>
    <row r="1583" customFormat="1" x14ac:dyDescent="0.25"/>
    <row r="1584" customFormat="1" x14ac:dyDescent="0.25"/>
    <row r="1585" customFormat="1" x14ac:dyDescent="0.25"/>
    <row r="1586" customFormat="1" x14ac:dyDescent="0.25"/>
    <row r="1587" customFormat="1" x14ac:dyDescent="0.25"/>
    <row r="1588" customFormat="1" x14ac:dyDescent="0.25"/>
    <row r="1589" customFormat="1" x14ac:dyDescent="0.25"/>
    <row r="1590" customFormat="1" x14ac:dyDescent="0.25"/>
    <row r="1591" customFormat="1" x14ac:dyDescent="0.25"/>
    <row r="1592" customFormat="1" x14ac:dyDescent="0.25"/>
    <row r="1593" customFormat="1" x14ac:dyDescent="0.25"/>
    <row r="1594" customFormat="1" x14ac:dyDescent="0.25"/>
    <row r="1595" customFormat="1" x14ac:dyDescent="0.25"/>
    <row r="1596" customFormat="1" x14ac:dyDescent="0.25"/>
    <row r="1597" customFormat="1" x14ac:dyDescent="0.25"/>
    <row r="1598" customFormat="1" x14ac:dyDescent="0.25"/>
    <row r="1599" customFormat="1" x14ac:dyDescent="0.25"/>
    <row r="1600" customFormat="1" x14ac:dyDescent="0.25"/>
    <row r="1601" customFormat="1" x14ac:dyDescent="0.25"/>
    <row r="1602" customFormat="1" x14ac:dyDescent="0.25"/>
    <row r="1603" customFormat="1" x14ac:dyDescent="0.25"/>
    <row r="1604" customFormat="1" x14ac:dyDescent="0.25"/>
    <row r="1605" customFormat="1" x14ac:dyDescent="0.25"/>
    <row r="1606" customFormat="1" x14ac:dyDescent="0.25"/>
    <row r="1607" customFormat="1" x14ac:dyDescent="0.25"/>
    <row r="1608" customFormat="1" x14ac:dyDescent="0.25"/>
    <row r="1609" customFormat="1" x14ac:dyDescent="0.25"/>
    <row r="1610" customFormat="1" x14ac:dyDescent="0.25"/>
    <row r="1611" customFormat="1" x14ac:dyDescent="0.25"/>
    <row r="1612" customFormat="1" x14ac:dyDescent="0.25"/>
    <row r="1613" customFormat="1" x14ac:dyDescent="0.25"/>
    <row r="1614" customFormat="1" x14ac:dyDescent="0.25"/>
    <row r="1615" customFormat="1" x14ac:dyDescent="0.25"/>
    <row r="1616" customFormat="1" x14ac:dyDescent="0.25"/>
    <row r="1617" customFormat="1" x14ac:dyDescent="0.25"/>
    <row r="1618" customFormat="1" x14ac:dyDescent="0.25"/>
    <row r="1619" customFormat="1" x14ac:dyDescent="0.25"/>
    <row r="1620" customFormat="1" x14ac:dyDescent="0.25"/>
    <row r="1621" customFormat="1" x14ac:dyDescent="0.25"/>
    <row r="1622" customFormat="1" x14ac:dyDescent="0.25"/>
    <row r="1623" customFormat="1" x14ac:dyDescent="0.25"/>
    <row r="1624" customFormat="1" x14ac:dyDescent="0.25"/>
    <row r="1625" customFormat="1" x14ac:dyDescent="0.25"/>
    <row r="1626" customFormat="1" x14ac:dyDescent="0.25"/>
    <row r="1627" customFormat="1" x14ac:dyDescent="0.25"/>
    <row r="1628" customFormat="1" x14ac:dyDescent="0.25"/>
    <row r="1629" customFormat="1" x14ac:dyDescent="0.25"/>
    <row r="1630" customFormat="1" x14ac:dyDescent="0.25"/>
    <row r="1631" customFormat="1" x14ac:dyDescent="0.25"/>
    <row r="1632" customFormat="1" x14ac:dyDescent="0.25"/>
    <row r="1633" customFormat="1" x14ac:dyDescent="0.25"/>
    <row r="1634" customFormat="1" x14ac:dyDescent="0.25"/>
    <row r="1635" customFormat="1" x14ac:dyDescent="0.25"/>
    <row r="1636" customFormat="1" x14ac:dyDescent="0.25"/>
    <row r="1637" customFormat="1" x14ac:dyDescent="0.25"/>
    <row r="1638" customFormat="1" x14ac:dyDescent="0.25"/>
    <row r="1639" customFormat="1" x14ac:dyDescent="0.25"/>
    <row r="1640" customFormat="1" x14ac:dyDescent="0.25"/>
    <row r="1641" customFormat="1" x14ac:dyDescent="0.25"/>
    <row r="1642" customFormat="1" x14ac:dyDescent="0.25"/>
    <row r="1643" customFormat="1" x14ac:dyDescent="0.25"/>
    <row r="1644" customFormat="1" x14ac:dyDescent="0.25"/>
    <row r="1645" customFormat="1" x14ac:dyDescent="0.25"/>
    <row r="1646" customFormat="1" x14ac:dyDescent="0.25"/>
    <row r="1647" customFormat="1" x14ac:dyDescent="0.25"/>
    <row r="1648" customFormat="1" x14ac:dyDescent="0.25"/>
    <row r="1649" customFormat="1" x14ac:dyDescent="0.25"/>
    <row r="1650" customFormat="1" x14ac:dyDescent="0.25"/>
    <row r="1651" customFormat="1" x14ac:dyDescent="0.25"/>
    <row r="1652" customFormat="1" x14ac:dyDescent="0.25"/>
    <row r="1653" customFormat="1" x14ac:dyDescent="0.25"/>
    <row r="1654" customFormat="1" x14ac:dyDescent="0.25"/>
    <row r="1655" customFormat="1" x14ac:dyDescent="0.25"/>
    <row r="1656" customFormat="1" x14ac:dyDescent="0.25"/>
    <row r="1657" customFormat="1" x14ac:dyDescent="0.25"/>
    <row r="1658" customFormat="1" x14ac:dyDescent="0.25"/>
    <row r="1659" customFormat="1" x14ac:dyDescent="0.25"/>
    <row r="1660" customFormat="1" x14ac:dyDescent="0.25"/>
    <row r="1661" customFormat="1" x14ac:dyDescent="0.25"/>
    <row r="1662" customFormat="1" x14ac:dyDescent="0.25"/>
    <row r="1663" customFormat="1" x14ac:dyDescent="0.25"/>
    <row r="1664" customFormat="1" x14ac:dyDescent="0.25"/>
    <row r="1665" customFormat="1" x14ac:dyDescent="0.25"/>
    <row r="1666" customFormat="1" x14ac:dyDescent="0.25"/>
    <row r="1667" customFormat="1" x14ac:dyDescent="0.25"/>
    <row r="1668" customFormat="1" x14ac:dyDescent="0.25"/>
    <row r="1669" customFormat="1" x14ac:dyDescent="0.25"/>
    <row r="1670" customFormat="1" x14ac:dyDescent="0.25"/>
    <row r="1671" customFormat="1" x14ac:dyDescent="0.25"/>
    <row r="1672" customFormat="1" x14ac:dyDescent="0.25"/>
    <row r="1673" customFormat="1" x14ac:dyDescent="0.25"/>
    <row r="1674" customFormat="1" x14ac:dyDescent="0.25"/>
    <row r="1675" customFormat="1" x14ac:dyDescent="0.25"/>
    <row r="1676" customFormat="1" x14ac:dyDescent="0.25"/>
    <row r="1677" customFormat="1" x14ac:dyDescent="0.25"/>
    <row r="1678" customFormat="1" x14ac:dyDescent="0.25"/>
    <row r="1679" customFormat="1" x14ac:dyDescent="0.25"/>
    <row r="1680" customFormat="1" x14ac:dyDescent="0.25"/>
    <row r="1681" customFormat="1" x14ac:dyDescent="0.25"/>
    <row r="1682" customFormat="1" x14ac:dyDescent="0.25"/>
    <row r="1683" customFormat="1" x14ac:dyDescent="0.25"/>
    <row r="1684" customFormat="1" x14ac:dyDescent="0.25"/>
    <row r="1685" customFormat="1" x14ac:dyDescent="0.25"/>
    <row r="1686" customFormat="1" x14ac:dyDescent="0.25"/>
    <row r="1687" customFormat="1" x14ac:dyDescent="0.25"/>
    <row r="1688" customFormat="1" x14ac:dyDescent="0.25"/>
    <row r="1689" customFormat="1" x14ac:dyDescent="0.25"/>
    <row r="1690" customFormat="1" x14ac:dyDescent="0.25"/>
    <row r="1691" customFormat="1" x14ac:dyDescent="0.25"/>
    <row r="1692" customFormat="1" x14ac:dyDescent="0.25"/>
    <row r="1693" customFormat="1" x14ac:dyDescent="0.25"/>
    <row r="1694" customFormat="1" x14ac:dyDescent="0.25"/>
    <row r="1695" customFormat="1" x14ac:dyDescent="0.25"/>
    <row r="1696" customFormat="1" x14ac:dyDescent="0.25"/>
    <row r="1697" customFormat="1" x14ac:dyDescent="0.25"/>
    <row r="1698" customFormat="1" x14ac:dyDescent="0.25"/>
    <row r="1699" customFormat="1" x14ac:dyDescent="0.25"/>
    <row r="1700" customFormat="1" x14ac:dyDescent="0.25"/>
    <row r="1701" customFormat="1" x14ac:dyDescent="0.25"/>
    <row r="1702" customFormat="1" x14ac:dyDescent="0.25"/>
    <row r="1703" customFormat="1" x14ac:dyDescent="0.25"/>
    <row r="1704" customFormat="1" x14ac:dyDescent="0.25"/>
    <row r="1705" customFormat="1" x14ac:dyDescent="0.25"/>
    <row r="1706" customFormat="1" x14ac:dyDescent="0.25"/>
    <row r="1707" customFormat="1" x14ac:dyDescent="0.25"/>
    <row r="1708" customFormat="1" x14ac:dyDescent="0.25"/>
    <row r="1709" customFormat="1" x14ac:dyDescent="0.25"/>
    <row r="1710" customFormat="1" x14ac:dyDescent="0.25"/>
    <row r="1711" customFormat="1" x14ac:dyDescent="0.25"/>
    <row r="1712" customFormat="1" x14ac:dyDescent="0.25"/>
    <row r="1713" customFormat="1" x14ac:dyDescent="0.25"/>
    <row r="1714" customFormat="1" x14ac:dyDescent="0.25"/>
    <row r="1715" customFormat="1" x14ac:dyDescent="0.25"/>
    <row r="1716" customFormat="1" x14ac:dyDescent="0.25"/>
    <row r="1717" customFormat="1" x14ac:dyDescent="0.25"/>
    <row r="1718" customFormat="1" x14ac:dyDescent="0.25"/>
    <row r="1719" customFormat="1" x14ac:dyDescent="0.25"/>
    <row r="1720" customFormat="1" x14ac:dyDescent="0.25"/>
    <row r="1721" customFormat="1" x14ac:dyDescent="0.25"/>
    <row r="1722" customFormat="1" x14ac:dyDescent="0.25"/>
    <row r="1723" customFormat="1" x14ac:dyDescent="0.25"/>
    <row r="1724" customFormat="1" x14ac:dyDescent="0.25"/>
    <row r="1725" customFormat="1" x14ac:dyDescent="0.25"/>
    <row r="1726" customFormat="1" x14ac:dyDescent="0.25"/>
    <row r="1727" customFormat="1" x14ac:dyDescent="0.25"/>
    <row r="1728" customFormat="1" x14ac:dyDescent="0.25"/>
    <row r="1729" customFormat="1" x14ac:dyDescent="0.25"/>
    <row r="1730" customFormat="1" x14ac:dyDescent="0.25"/>
    <row r="1731" customFormat="1" x14ac:dyDescent="0.25"/>
    <row r="1732" customFormat="1" x14ac:dyDescent="0.25"/>
    <row r="1733" customFormat="1" x14ac:dyDescent="0.25"/>
    <row r="1734" customFormat="1" x14ac:dyDescent="0.25"/>
    <row r="1735" customFormat="1" x14ac:dyDescent="0.25"/>
    <row r="1736" customFormat="1" x14ac:dyDescent="0.25"/>
    <row r="1737" customFormat="1" x14ac:dyDescent="0.25"/>
    <row r="1738" customFormat="1" x14ac:dyDescent="0.25"/>
    <row r="1739" customFormat="1" x14ac:dyDescent="0.25"/>
    <row r="1740" customFormat="1" x14ac:dyDescent="0.25"/>
    <row r="1741" customFormat="1" x14ac:dyDescent="0.25"/>
    <row r="1742" customFormat="1" x14ac:dyDescent="0.25"/>
    <row r="1743" customFormat="1" x14ac:dyDescent="0.25"/>
    <row r="1744" customFormat="1" x14ac:dyDescent="0.25"/>
    <row r="1745" customFormat="1" x14ac:dyDescent="0.25"/>
    <row r="1746" customFormat="1" x14ac:dyDescent="0.25"/>
    <row r="1747" customFormat="1" x14ac:dyDescent="0.25"/>
    <row r="1748" customFormat="1" x14ac:dyDescent="0.25"/>
    <row r="1749" customFormat="1" x14ac:dyDescent="0.25"/>
    <row r="1750" customFormat="1" x14ac:dyDescent="0.25"/>
    <row r="1751" customFormat="1" x14ac:dyDescent="0.25"/>
    <row r="1752" customFormat="1" x14ac:dyDescent="0.25"/>
    <row r="1753" customFormat="1" x14ac:dyDescent="0.25"/>
    <row r="1754" customFormat="1" x14ac:dyDescent="0.25"/>
    <row r="1755" customFormat="1" x14ac:dyDescent="0.25"/>
    <row r="1756" customFormat="1" x14ac:dyDescent="0.25"/>
    <row r="1757" customFormat="1" x14ac:dyDescent="0.25"/>
    <row r="1758" customFormat="1" x14ac:dyDescent="0.25"/>
    <row r="1759" customFormat="1" x14ac:dyDescent="0.25"/>
    <row r="1760" customFormat="1" x14ac:dyDescent="0.25"/>
    <row r="1761" customFormat="1" x14ac:dyDescent="0.25"/>
    <row r="1762" customFormat="1" x14ac:dyDescent="0.25"/>
    <row r="1763" customFormat="1" x14ac:dyDescent="0.25"/>
    <row r="1764" customFormat="1" x14ac:dyDescent="0.25"/>
    <row r="1765" customFormat="1" x14ac:dyDescent="0.25"/>
    <row r="1766" customFormat="1" x14ac:dyDescent="0.25"/>
    <row r="1767" customFormat="1" x14ac:dyDescent="0.25"/>
    <row r="1768" customFormat="1" x14ac:dyDescent="0.25"/>
    <row r="1769" customFormat="1" x14ac:dyDescent="0.25"/>
    <row r="1770" customFormat="1" x14ac:dyDescent="0.25"/>
    <row r="1771" customFormat="1" x14ac:dyDescent="0.25"/>
    <row r="1772" customFormat="1" x14ac:dyDescent="0.25"/>
    <row r="1773" customFormat="1" x14ac:dyDescent="0.25"/>
    <row r="1774" customFormat="1" x14ac:dyDescent="0.25"/>
    <row r="1775" customFormat="1" x14ac:dyDescent="0.25"/>
    <row r="1776" customFormat="1" x14ac:dyDescent="0.25"/>
    <row r="1777" customFormat="1" x14ac:dyDescent="0.25"/>
    <row r="1778" customFormat="1" x14ac:dyDescent="0.25"/>
    <row r="1779" customFormat="1" x14ac:dyDescent="0.25"/>
    <row r="1780" customFormat="1" x14ac:dyDescent="0.25"/>
    <row r="1781" customFormat="1" x14ac:dyDescent="0.25"/>
    <row r="1782" customFormat="1" x14ac:dyDescent="0.25"/>
    <row r="1783" customFormat="1" x14ac:dyDescent="0.25"/>
    <row r="1784" customFormat="1" x14ac:dyDescent="0.25"/>
    <row r="1785" customFormat="1" x14ac:dyDescent="0.25"/>
    <row r="1786" customFormat="1" x14ac:dyDescent="0.25"/>
    <row r="1787" customFormat="1" x14ac:dyDescent="0.25"/>
    <row r="1788" customFormat="1" x14ac:dyDescent="0.25"/>
    <row r="1789" customFormat="1" x14ac:dyDescent="0.25"/>
    <row r="1790" customFormat="1" x14ac:dyDescent="0.25"/>
    <row r="1791" customFormat="1" x14ac:dyDescent="0.25"/>
    <row r="1792" customFormat="1" x14ac:dyDescent="0.25"/>
    <row r="1793" customFormat="1" x14ac:dyDescent="0.25"/>
    <row r="1794" customFormat="1" x14ac:dyDescent="0.25"/>
    <row r="1795" customFormat="1" x14ac:dyDescent="0.25"/>
    <row r="1796" customFormat="1" x14ac:dyDescent="0.25"/>
    <row r="1797" customFormat="1" x14ac:dyDescent="0.25"/>
    <row r="1798" customFormat="1" x14ac:dyDescent="0.25"/>
    <row r="1799" customFormat="1" x14ac:dyDescent="0.25"/>
    <row r="1800" customFormat="1" x14ac:dyDescent="0.25"/>
    <row r="1801" customFormat="1" x14ac:dyDescent="0.25"/>
    <row r="1802" customFormat="1" x14ac:dyDescent="0.25"/>
    <row r="1803" customFormat="1" x14ac:dyDescent="0.25"/>
    <row r="1804" customFormat="1" x14ac:dyDescent="0.25"/>
    <row r="1805" customFormat="1" x14ac:dyDescent="0.25"/>
    <row r="1806" customFormat="1" x14ac:dyDescent="0.25"/>
    <row r="1807" customFormat="1" x14ac:dyDescent="0.25"/>
    <row r="1808" customFormat="1" x14ac:dyDescent="0.25"/>
    <row r="1809" customFormat="1" x14ac:dyDescent="0.25"/>
    <row r="1810" customFormat="1" x14ac:dyDescent="0.25"/>
    <row r="1811" customFormat="1" x14ac:dyDescent="0.25"/>
    <row r="1812" customFormat="1" x14ac:dyDescent="0.25"/>
    <row r="1813" customFormat="1" x14ac:dyDescent="0.25"/>
    <row r="1814" customFormat="1" x14ac:dyDescent="0.25"/>
    <row r="1815" customFormat="1" x14ac:dyDescent="0.25"/>
    <row r="1816" customFormat="1" x14ac:dyDescent="0.25"/>
    <row r="1817" customFormat="1" x14ac:dyDescent="0.25"/>
    <row r="1818" customFormat="1" x14ac:dyDescent="0.25"/>
    <row r="1819" customFormat="1" x14ac:dyDescent="0.25"/>
    <row r="1820" customFormat="1" x14ac:dyDescent="0.25"/>
    <row r="1821" customFormat="1" x14ac:dyDescent="0.25"/>
    <row r="1822" customFormat="1" x14ac:dyDescent="0.25"/>
    <row r="1823" customFormat="1" x14ac:dyDescent="0.25"/>
    <row r="1824" customFormat="1" x14ac:dyDescent="0.25"/>
    <row r="1825" customFormat="1" x14ac:dyDescent="0.25"/>
    <row r="1826" customFormat="1" x14ac:dyDescent="0.25"/>
    <row r="1827" customFormat="1" x14ac:dyDescent="0.25"/>
    <row r="1828" customFormat="1" x14ac:dyDescent="0.25"/>
    <row r="1829" customFormat="1" x14ac:dyDescent="0.25"/>
    <row r="1830" customFormat="1" x14ac:dyDescent="0.25"/>
    <row r="1831" customFormat="1" x14ac:dyDescent="0.25"/>
    <row r="1832" customFormat="1" x14ac:dyDescent="0.25"/>
    <row r="1833" customFormat="1" x14ac:dyDescent="0.25"/>
    <row r="1834" customFormat="1" x14ac:dyDescent="0.25"/>
    <row r="1835" customFormat="1" x14ac:dyDescent="0.25"/>
    <row r="1836" customFormat="1" x14ac:dyDescent="0.25"/>
    <row r="1837" customFormat="1" x14ac:dyDescent="0.25"/>
    <row r="1838" customFormat="1" x14ac:dyDescent="0.25"/>
    <row r="1839" customFormat="1" x14ac:dyDescent="0.25"/>
    <row r="1840" customFormat="1" x14ac:dyDescent="0.25"/>
    <row r="1841" customFormat="1" x14ac:dyDescent="0.25"/>
    <row r="1842" customFormat="1" x14ac:dyDescent="0.25"/>
    <row r="1843" customFormat="1" x14ac:dyDescent="0.25"/>
    <row r="1844" customFormat="1" x14ac:dyDescent="0.25"/>
    <row r="1845" customFormat="1" x14ac:dyDescent="0.25"/>
    <row r="1846" customFormat="1" x14ac:dyDescent="0.25"/>
    <row r="1847" customFormat="1" x14ac:dyDescent="0.25"/>
    <row r="1848" customFormat="1" x14ac:dyDescent="0.25"/>
    <row r="1849" customFormat="1" x14ac:dyDescent="0.25"/>
    <row r="1850" customFormat="1" x14ac:dyDescent="0.25"/>
    <row r="1851" customFormat="1" x14ac:dyDescent="0.25"/>
    <row r="1852" customFormat="1" x14ac:dyDescent="0.25"/>
    <row r="1853" customFormat="1" x14ac:dyDescent="0.25"/>
    <row r="1854" customFormat="1" x14ac:dyDescent="0.25"/>
    <row r="1855" customFormat="1" x14ac:dyDescent="0.25"/>
    <row r="1856" customFormat="1" x14ac:dyDescent="0.25"/>
    <row r="1857" customFormat="1" x14ac:dyDescent="0.25"/>
    <row r="1858" customFormat="1" x14ac:dyDescent="0.25"/>
    <row r="1859" customFormat="1" x14ac:dyDescent="0.25"/>
    <row r="1860" customFormat="1" x14ac:dyDescent="0.25"/>
    <row r="1861" customFormat="1" x14ac:dyDescent="0.25"/>
    <row r="1862" customFormat="1" x14ac:dyDescent="0.25"/>
    <row r="1863" customFormat="1" x14ac:dyDescent="0.25"/>
    <row r="1864" customFormat="1" x14ac:dyDescent="0.25"/>
    <row r="1865" customFormat="1" x14ac:dyDescent="0.25"/>
    <row r="1866" customFormat="1" x14ac:dyDescent="0.25"/>
    <row r="1867" customFormat="1" x14ac:dyDescent="0.25"/>
    <row r="1868" customFormat="1" x14ac:dyDescent="0.25"/>
    <row r="1869" customFormat="1" x14ac:dyDescent="0.25"/>
    <row r="1870" customFormat="1" x14ac:dyDescent="0.25"/>
    <row r="1871" customFormat="1" x14ac:dyDescent="0.25"/>
    <row r="1872" customFormat="1" x14ac:dyDescent="0.25"/>
    <row r="1873" customFormat="1" x14ac:dyDescent="0.25"/>
    <row r="1874" customFormat="1" x14ac:dyDescent="0.25"/>
    <row r="1875" customFormat="1" x14ac:dyDescent="0.25"/>
    <row r="1876" customFormat="1" x14ac:dyDescent="0.25"/>
    <row r="1877" customFormat="1" x14ac:dyDescent="0.25"/>
    <row r="1878" customFormat="1" x14ac:dyDescent="0.25"/>
    <row r="1879" customFormat="1" x14ac:dyDescent="0.25"/>
    <row r="1880" customFormat="1" x14ac:dyDescent="0.25"/>
    <row r="1881" customFormat="1" x14ac:dyDescent="0.25"/>
    <row r="1882" customFormat="1" x14ac:dyDescent="0.25"/>
    <row r="1883" customFormat="1" x14ac:dyDescent="0.25"/>
    <row r="1884" customFormat="1" x14ac:dyDescent="0.25"/>
    <row r="1885" customFormat="1" x14ac:dyDescent="0.25"/>
    <row r="1886" customFormat="1" x14ac:dyDescent="0.25"/>
    <row r="1887" customFormat="1" x14ac:dyDescent="0.25"/>
    <row r="1888" customFormat="1" x14ac:dyDescent="0.25"/>
    <row r="1889" customFormat="1" x14ac:dyDescent="0.25"/>
    <row r="1890" customFormat="1" x14ac:dyDescent="0.25"/>
    <row r="1891" customFormat="1" x14ac:dyDescent="0.25"/>
    <row r="1892" customFormat="1" x14ac:dyDescent="0.25"/>
    <row r="1893" customFormat="1" x14ac:dyDescent="0.25"/>
    <row r="1894" customFormat="1" x14ac:dyDescent="0.25"/>
    <row r="1895" customFormat="1" x14ac:dyDescent="0.25"/>
    <row r="1896" customFormat="1" x14ac:dyDescent="0.25"/>
    <row r="1897" customFormat="1" x14ac:dyDescent="0.25"/>
    <row r="1898" customFormat="1" x14ac:dyDescent="0.25"/>
    <row r="1899" customFormat="1" x14ac:dyDescent="0.25"/>
    <row r="1900" customFormat="1" x14ac:dyDescent="0.25"/>
    <row r="1901" customFormat="1" x14ac:dyDescent="0.25"/>
    <row r="1902" customFormat="1" x14ac:dyDescent="0.25"/>
    <row r="1903" customFormat="1" x14ac:dyDescent="0.25"/>
    <row r="1904" customFormat="1" x14ac:dyDescent="0.25"/>
    <row r="1905" customFormat="1" x14ac:dyDescent="0.25"/>
    <row r="1906" customFormat="1" x14ac:dyDescent="0.25"/>
    <row r="1907" customFormat="1" x14ac:dyDescent="0.25"/>
    <row r="1908" customFormat="1" x14ac:dyDescent="0.25"/>
    <row r="1909" customFormat="1" x14ac:dyDescent="0.25"/>
    <row r="1910" customFormat="1" x14ac:dyDescent="0.25"/>
    <row r="1911" customFormat="1" x14ac:dyDescent="0.25"/>
    <row r="1912" customFormat="1" x14ac:dyDescent="0.25"/>
    <row r="1913" customFormat="1" x14ac:dyDescent="0.25"/>
    <row r="1914" customFormat="1" x14ac:dyDescent="0.25"/>
    <row r="1915" customFormat="1" x14ac:dyDescent="0.25"/>
    <row r="1916" customFormat="1" x14ac:dyDescent="0.25"/>
    <row r="1917" customFormat="1" x14ac:dyDescent="0.25"/>
    <row r="1918" customFormat="1" x14ac:dyDescent="0.25"/>
    <row r="1919" customFormat="1" x14ac:dyDescent="0.25"/>
    <row r="1920" customFormat="1" x14ac:dyDescent="0.25"/>
    <row r="1921" customFormat="1" x14ac:dyDescent="0.25"/>
    <row r="1922" customFormat="1" x14ac:dyDescent="0.25"/>
    <row r="1923" customFormat="1" x14ac:dyDescent="0.25"/>
    <row r="1924" customFormat="1" x14ac:dyDescent="0.25"/>
    <row r="1925" customFormat="1" x14ac:dyDescent="0.25"/>
    <row r="1926" customFormat="1" x14ac:dyDescent="0.25"/>
    <row r="1927" customFormat="1" x14ac:dyDescent="0.25"/>
    <row r="1928" customFormat="1" x14ac:dyDescent="0.25"/>
    <row r="1929" customFormat="1" x14ac:dyDescent="0.25"/>
    <row r="1930" customFormat="1" x14ac:dyDescent="0.25"/>
    <row r="1931" customFormat="1" x14ac:dyDescent="0.25"/>
    <row r="1932" customFormat="1" x14ac:dyDescent="0.25"/>
    <row r="1933" customFormat="1" x14ac:dyDescent="0.25"/>
    <row r="1934" customFormat="1" x14ac:dyDescent="0.25"/>
    <row r="1935" customFormat="1" x14ac:dyDescent="0.25"/>
    <row r="1936" customFormat="1" x14ac:dyDescent="0.25"/>
    <row r="1937" customFormat="1" x14ac:dyDescent="0.25"/>
    <row r="1938" customFormat="1" x14ac:dyDescent="0.25"/>
    <row r="1939" customFormat="1" x14ac:dyDescent="0.25"/>
    <row r="1940" customFormat="1" x14ac:dyDescent="0.25"/>
    <row r="1941" customFormat="1" x14ac:dyDescent="0.25"/>
    <row r="1942" customFormat="1" x14ac:dyDescent="0.25"/>
    <row r="1943" customFormat="1" x14ac:dyDescent="0.25"/>
    <row r="1944" customFormat="1" x14ac:dyDescent="0.25"/>
    <row r="1945" customFormat="1" x14ac:dyDescent="0.25"/>
    <row r="1946" customFormat="1" x14ac:dyDescent="0.25"/>
    <row r="1947" customFormat="1" x14ac:dyDescent="0.25"/>
    <row r="1948" customFormat="1" x14ac:dyDescent="0.25"/>
    <row r="1949" customFormat="1" x14ac:dyDescent="0.25"/>
    <row r="1950" customFormat="1" x14ac:dyDescent="0.25"/>
    <row r="1951" customFormat="1" x14ac:dyDescent="0.25"/>
    <row r="1952" customFormat="1" x14ac:dyDescent="0.25"/>
    <row r="1953" customFormat="1" x14ac:dyDescent="0.25"/>
    <row r="1954" customFormat="1" x14ac:dyDescent="0.25"/>
    <row r="1955" customFormat="1" x14ac:dyDescent="0.25"/>
    <row r="1956" customFormat="1" x14ac:dyDescent="0.25"/>
    <row r="1957" customFormat="1" x14ac:dyDescent="0.25"/>
    <row r="1958" customFormat="1" x14ac:dyDescent="0.25"/>
    <row r="1959" customFormat="1" x14ac:dyDescent="0.25"/>
    <row r="1960" customFormat="1" x14ac:dyDescent="0.25"/>
    <row r="1961" customFormat="1" x14ac:dyDescent="0.25"/>
    <row r="1962" customFormat="1" x14ac:dyDescent="0.25"/>
    <row r="1963" customFormat="1" x14ac:dyDescent="0.25"/>
    <row r="1964" customFormat="1" x14ac:dyDescent="0.25"/>
    <row r="1965" customFormat="1" x14ac:dyDescent="0.25"/>
    <row r="1966" customFormat="1" x14ac:dyDescent="0.25"/>
    <row r="1967" customFormat="1" x14ac:dyDescent="0.25"/>
    <row r="1968" customFormat="1" x14ac:dyDescent="0.25"/>
    <row r="1969" customFormat="1" x14ac:dyDescent="0.25"/>
    <row r="1970" customFormat="1" x14ac:dyDescent="0.25"/>
    <row r="1971" customFormat="1" x14ac:dyDescent="0.25"/>
    <row r="1972" customFormat="1" x14ac:dyDescent="0.25"/>
    <row r="1973" customFormat="1" x14ac:dyDescent="0.25"/>
    <row r="1974" customFormat="1" x14ac:dyDescent="0.25"/>
    <row r="1975" customFormat="1" x14ac:dyDescent="0.25"/>
    <row r="1976" customFormat="1" x14ac:dyDescent="0.25"/>
    <row r="1977" customFormat="1" x14ac:dyDescent="0.25"/>
    <row r="1978" customFormat="1" x14ac:dyDescent="0.25"/>
    <row r="1979" customFormat="1" x14ac:dyDescent="0.25"/>
    <row r="1980" customFormat="1" x14ac:dyDescent="0.25"/>
    <row r="1981" customFormat="1" x14ac:dyDescent="0.25"/>
    <row r="1982" customFormat="1" x14ac:dyDescent="0.25"/>
    <row r="1983" customFormat="1" x14ac:dyDescent="0.25"/>
    <row r="1984" customFormat="1" x14ac:dyDescent="0.25"/>
    <row r="1985" customFormat="1" x14ac:dyDescent="0.25"/>
    <row r="1986" customFormat="1" x14ac:dyDescent="0.25"/>
    <row r="1987" customFormat="1" x14ac:dyDescent="0.25"/>
    <row r="1988" customFormat="1" x14ac:dyDescent="0.25"/>
    <row r="1989" customFormat="1" x14ac:dyDescent="0.25"/>
    <row r="1990" customFormat="1" x14ac:dyDescent="0.25"/>
    <row r="1991" customFormat="1" x14ac:dyDescent="0.25"/>
    <row r="1992" customFormat="1" x14ac:dyDescent="0.25"/>
    <row r="1993" customFormat="1" x14ac:dyDescent="0.25"/>
    <row r="1994" customFormat="1" x14ac:dyDescent="0.25"/>
    <row r="1995" customFormat="1" x14ac:dyDescent="0.25"/>
    <row r="1996" customFormat="1" x14ac:dyDescent="0.25"/>
    <row r="1997" customFormat="1" x14ac:dyDescent="0.25"/>
    <row r="1998" customFormat="1" x14ac:dyDescent="0.25"/>
    <row r="1999" customFormat="1" x14ac:dyDescent="0.25"/>
    <row r="2000" customFormat="1" x14ac:dyDescent="0.25"/>
    <row r="2001" customFormat="1" x14ac:dyDescent="0.25"/>
    <row r="2002" customFormat="1" x14ac:dyDescent="0.25"/>
    <row r="2003" customFormat="1" x14ac:dyDescent="0.25"/>
    <row r="2004" customFormat="1" x14ac:dyDescent="0.25"/>
    <row r="2005" customFormat="1" x14ac:dyDescent="0.25"/>
    <row r="2006" customFormat="1" x14ac:dyDescent="0.25"/>
    <row r="2007" customFormat="1" x14ac:dyDescent="0.25"/>
    <row r="2008" customFormat="1" x14ac:dyDescent="0.25"/>
    <row r="2009" customFormat="1" x14ac:dyDescent="0.25"/>
    <row r="2010" customFormat="1" x14ac:dyDescent="0.25"/>
    <row r="2011" customFormat="1" x14ac:dyDescent="0.25"/>
    <row r="2012" customFormat="1" x14ac:dyDescent="0.25"/>
    <row r="2013" customFormat="1" x14ac:dyDescent="0.25"/>
    <row r="2014" customFormat="1" x14ac:dyDescent="0.25"/>
    <row r="2015" customFormat="1" x14ac:dyDescent="0.25"/>
    <row r="2016" customFormat="1" x14ac:dyDescent="0.25"/>
    <row r="2017" customFormat="1" x14ac:dyDescent="0.25"/>
    <row r="2018" customFormat="1" x14ac:dyDescent="0.25"/>
    <row r="2019" customFormat="1" x14ac:dyDescent="0.25"/>
    <row r="2020" customFormat="1" x14ac:dyDescent="0.25"/>
    <row r="2021" customFormat="1" x14ac:dyDescent="0.25"/>
    <row r="2022" customFormat="1" x14ac:dyDescent="0.25"/>
    <row r="2023" customFormat="1" x14ac:dyDescent="0.25"/>
    <row r="2024" customFormat="1" x14ac:dyDescent="0.25"/>
    <row r="2025" customFormat="1" x14ac:dyDescent="0.25"/>
    <row r="2026" customFormat="1" x14ac:dyDescent="0.25"/>
    <row r="2027" customFormat="1" x14ac:dyDescent="0.25"/>
    <row r="2028" customFormat="1" x14ac:dyDescent="0.25"/>
    <row r="2029" customFormat="1" x14ac:dyDescent="0.25"/>
    <row r="2030" customFormat="1" x14ac:dyDescent="0.25"/>
    <row r="2031" customFormat="1" x14ac:dyDescent="0.25"/>
    <row r="2032" customFormat="1" x14ac:dyDescent="0.25"/>
    <row r="2033" customFormat="1" x14ac:dyDescent="0.25"/>
    <row r="2034" customFormat="1" x14ac:dyDescent="0.25"/>
    <row r="2035" customFormat="1" x14ac:dyDescent="0.25"/>
    <row r="2036" customFormat="1" x14ac:dyDescent="0.25"/>
    <row r="2037" customFormat="1" x14ac:dyDescent="0.25"/>
    <row r="2038" customFormat="1" x14ac:dyDescent="0.25"/>
    <row r="2039" customFormat="1" x14ac:dyDescent="0.25"/>
    <row r="2040" customFormat="1" x14ac:dyDescent="0.25"/>
    <row r="2041" customFormat="1" x14ac:dyDescent="0.25"/>
    <row r="2042" customFormat="1" x14ac:dyDescent="0.25"/>
    <row r="2043" customFormat="1" x14ac:dyDescent="0.25"/>
    <row r="2044" customFormat="1" x14ac:dyDescent="0.25"/>
    <row r="2045" customFormat="1" x14ac:dyDescent="0.25"/>
    <row r="2046" customFormat="1" x14ac:dyDescent="0.25"/>
    <row r="2047" customFormat="1" x14ac:dyDescent="0.25"/>
    <row r="2048" customFormat="1" x14ac:dyDescent="0.25"/>
    <row r="2049" customFormat="1" x14ac:dyDescent="0.25"/>
    <row r="2050" customFormat="1" x14ac:dyDescent="0.25"/>
    <row r="2051" customFormat="1" x14ac:dyDescent="0.25"/>
    <row r="2052" customFormat="1" x14ac:dyDescent="0.25"/>
    <row r="2053" customFormat="1" x14ac:dyDescent="0.25"/>
    <row r="2054" customFormat="1" x14ac:dyDescent="0.25"/>
    <row r="2055" customFormat="1" x14ac:dyDescent="0.25"/>
    <row r="2056" customFormat="1" x14ac:dyDescent="0.25"/>
    <row r="2057" customFormat="1" x14ac:dyDescent="0.25"/>
    <row r="2058" customFormat="1" x14ac:dyDescent="0.25"/>
    <row r="2059" customFormat="1" x14ac:dyDescent="0.25"/>
    <row r="2060" customFormat="1" x14ac:dyDescent="0.25"/>
    <row r="2061" customFormat="1" x14ac:dyDescent="0.25"/>
    <row r="2062" customFormat="1" x14ac:dyDescent="0.25"/>
    <row r="2063" customFormat="1" x14ac:dyDescent="0.25"/>
    <row r="2064" customFormat="1" x14ac:dyDescent="0.25"/>
    <row r="2065" customFormat="1" x14ac:dyDescent="0.25"/>
    <row r="2066" customFormat="1" x14ac:dyDescent="0.25"/>
    <row r="2067" customFormat="1" x14ac:dyDescent="0.25"/>
    <row r="2068" customFormat="1" x14ac:dyDescent="0.25"/>
    <row r="2069" customFormat="1" x14ac:dyDescent="0.25"/>
    <row r="2070" customFormat="1" x14ac:dyDescent="0.25"/>
    <row r="2071" customFormat="1" x14ac:dyDescent="0.25"/>
    <row r="2072" customFormat="1" x14ac:dyDescent="0.25"/>
    <row r="2073" customFormat="1" x14ac:dyDescent="0.25"/>
    <row r="2074" customFormat="1" x14ac:dyDescent="0.25"/>
    <row r="2075" customFormat="1" x14ac:dyDescent="0.25"/>
    <row r="2076" customFormat="1" x14ac:dyDescent="0.25"/>
    <row r="2077" customFormat="1" x14ac:dyDescent="0.25"/>
    <row r="2078" customFormat="1" x14ac:dyDescent="0.25"/>
    <row r="2079" customFormat="1" x14ac:dyDescent="0.25"/>
    <row r="2080" customFormat="1" x14ac:dyDescent="0.25"/>
    <row r="2081" customFormat="1" x14ac:dyDescent="0.25"/>
    <row r="2082" customFormat="1" x14ac:dyDescent="0.25"/>
    <row r="2083" customFormat="1" x14ac:dyDescent="0.25"/>
    <row r="2084" customFormat="1" x14ac:dyDescent="0.25"/>
    <row r="2085" customFormat="1" x14ac:dyDescent="0.25"/>
    <row r="2086" customFormat="1" x14ac:dyDescent="0.25"/>
    <row r="2087" customFormat="1" x14ac:dyDescent="0.25"/>
    <row r="2088" customFormat="1" x14ac:dyDescent="0.25"/>
    <row r="2089" customFormat="1" x14ac:dyDescent="0.25"/>
    <row r="2090" customFormat="1" x14ac:dyDescent="0.25"/>
    <row r="2091" customFormat="1" x14ac:dyDescent="0.25"/>
    <row r="2092" customFormat="1" x14ac:dyDescent="0.25"/>
    <row r="2093" customFormat="1" x14ac:dyDescent="0.25"/>
    <row r="2094" customFormat="1" x14ac:dyDescent="0.25"/>
    <row r="2095" customFormat="1" x14ac:dyDescent="0.25"/>
    <row r="2096" customFormat="1" x14ac:dyDescent="0.25"/>
    <row r="2097" customFormat="1" x14ac:dyDescent="0.25"/>
    <row r="2098" customFormat="1" x14ac:dyDescent="0.25"/>
    <row r="2099" customFormat="1" x14ac:dyDescent="0.25"/>
    <row r="2100" customFormat="1" x14ac:dyDescent="0.25"/>
    <row r="2101" customFormat="1" x14ac:dyDescent="0.25"/>
    <row r="2102" customFormat="1" x14ac:dyDescent="0.25"/>
    <row r="2103" customFormat="1" x14ac:dyDescent="0.25"/>
    <row r="2104" customFormat="1" x14ac:dyDescent="0.25"/>
    <row r="2105" customFormat="1" x14ac:dyDescent="0.25"/>
    <row r="2106" customFormat="1" x14ac:dyDescent="0.25"/>
    <row r="2107" customFormat="1" x14ac:dyDescent="0.25"/>
    <row r="2108" customFormat="1" x14ac:dyDescent="0.25"/>
    <row r="2109" customFormat="1" x14ac:dyDescent="0.25"/>
    <row r="2110" customFormat="1" x14ac:dyDescent="0.25"/>
    <row r="2111" customFormat="1" x14ac:dyDescent="0.25"/>
    <row r="2112" customFormat="1" x14ac:dyDescent="0.25"/>
    <row r="2113" customFormat="1" x14ac:dyDescent="0.25"/>
    <row r="2114" customFormat="1" x14ac:dyDescent="0.25"/>
    <row r="2115" customFormat="1" x14ac:dyDescent="0.25"/>
    <row r="2116" customFormat="1" x14ac:dyDescent="0.25"/>
    <row r="2117" customFormat="1" x14ac:dyDescent="0.25"/>
    <row r="2118" customFormat="1" x14ac:dyDescent="0.25"/>
    <row r="2119" customFormat="1" x14ac:dyDescent="0.25"/>
    <row r="2120" customFormat="1" x14ac:dyDescent="0.25"/>
    <row r="2121" customFormat="1" x14ac:dyDescent="0.25"/>
    <row r="2122" customFormat="1" x14ac:dyDescent="0.25"/>
    <row r="2123" customFormat="1" x14ac:dyDescent="0.25"/>
    <row r="2124" customFormat="1" x14ac:dyDescent="0.25"/>
    <row r="2125" customFormat="1" x14ac:dyDescent="0.25"/>
    <row r="2126" customFormat="1" x14ac:dyDescent="0.25"/>
    <row r="2127" customFormat="1" x14ac:dyDescent="0.25"/>
    <row r="2128" customFormat="1" x14ac:dyDescent="0.25"/>
    <row r="2129" customFormat="1" x14ac:dyDescent="0.25"/>
    <row r="2130" customFormat="1" x14ac:dyDescent="0.25"/>
    <row r="2131" customFormat="1" x14ac:dyDescent="0.25"/>
    <row r="2132" customFormat="1" x14ac:dyDescent="0.25"/>
    <row r="2133" customFormat="1" x14ac:dyDescent="0.25"/>
    <row r="2134" customFormat="1" x14ac:dyDescent="0.25"/>
    <row r="2135" customFormat="1" x14ac:dyDescent="0.25"/>
    <row r="2136" customFormat="1" x14ac:dyDescent="0.25"/>
    <row r="2137" customFormat="1" x14ac:dyDescent="0.25"/>
    <row r="2138" customFormat="1" x14ac:dyDescent="0.25"/>
    <row r="2139" customFormat="1" x14ac:dyDescent="0.25"/>
    <row r="2140" customFormat="1" x14ac:dyDescent="0.25"/>
    <row r="2141" customFormat="1" x14ac:dyDescent="0.25"/>
    <row r="2142" customFormat="1" x14ac:dyDescent="0.25"/>
    <row r="2143" customFormat="1" x14ac:dyDescent="0.25"/>
    <row r="2144" customFormat="1" x14ac:dyDescent="0.25"/>
    <row r="2145" customFormat="1" x14ac:dyDescent="0.25"/>
    <row r="2146" customFormat="1" x14ac:dyDescent="0.25"/>
    <row r="2147" customFormat="1" x14ac:dyDescent="0.25"/>
    <row r="2148" customFormat="1" x14ac:dyDescent="0.25"/>
    <row r="2149" customFormat="1" x14ac:dyDescent="0.25"/>
    <row r="2150" customFormat="1" x14ac:dyDescent="0.25"/>
    <row r="2151" customFormat="1" x14ac:dyDescent="0.25"/>
    <row r="2152" customFormat="1" x14ac:dyDescent="0.25"/>
    <row r="2153" customFormat="1" x14ac:dyDescent="0.25"/>
    <row r="2154" customFormat="1" x14ac:dyDescent="0.25"/>
    <row r="2155" customFormat="1" x14ac:dyDescent="0.25"/>
    <row r="2156" customFormat="1" x14ac:dyDescent="0.25"/>
    <row r="2157" customFormat="1" x14ac:dyDescent="0.25"/>
    <row r="2158" customFormat="1" x14ac:dyDescent="0.25"/>
    <row r="2159" customFormat="1" x14ac:dyDescent="0.25"/>
    <row r="2160" customFormat="1" x14ac:dyDescent="0.25"/>
    <row r="2161" customFormat="1" x14ac:dyDescent="0.25"/>
    <row r="2162" customFormat="1" x14ac:dyDescent="0.25"/>
    <row r="2163" customFormat="1" x14ac:dyDescent="0.25"/>
    <row r="2164" customFormat="1" x14ac:dyDescent="0.25"/>
    <row r="2165" customFormat="1" x14ac:dyDescent="0.25"/>
    <row r="2166" customFormat="1" x14ac:dyDescent="0.25"/>
    <row r="2167" customFormat="1" x14ac:dyDescent="0.25"/>
    <row r="2168" customFormat="1" x14ac:dyDescent="0.25"/>
    <row r="2169" customFormat="1" x14ac:dyDescent="0.25"/>
    <row r="2170" customFormat="1" x14ac:dyDescent="0.25"/>
    <row r="2171" customFormat="1" x14ac:dyDescent="0.25"/>
    <row r="2172" customFormat="1" x14ac:dyDescent="0.25"/>
    <row r="2173" customFormat="1" x14ac:dyDescent="0.25"/>
    <row r="2174" customFormat="1" x14ac:dyDescent="0.25"/>
    <row r="2175" customFormat="1" x14ac:dyDescent="0.25"/>
    <row r="2176" customFormat="1" x14ac:dyDescent="0.25"/>
    <row r="2177" customFormat="1" x14ac:dyDescent="0.25"/>
    <row r="2178" customFormat="1" x14ac:dyDescent="0.25"/>
    <row r="2179" customFormat="1" x14ac:dyDescent="0.25"/>
    <row r="2180" customFormat="1" x14ac:dyDescent="0.25"/>
    <row r="2181" customFormat="1" x14ac:dyDescent="0.25"/>
    <row r="2182" customFormat="1" x14ac:dyDescent="0.25"/>
    <row r="2183" customFormat="1" x14ac:dyDescent="0.25"/>
    <row r="2184" customFormat="1" x14ac:dyDescent="0.25"/>
    <row r="2185" customFormat="1" x14ac:dyDescent="0.25"/>
    <row r="2186" customFormat="1" x14ac:dyDescent="0.25"/>
    <row r="2187" customFormat="1" x14ac:dyDescent="0.25"/>
    <row r="2188" customFormat="1" x14ac:dyDescent="0.25"/>
    <row r="2189" customFormat="1" x14ac:dyDescent="0.25"/>
    <row r="2190" customFormat="1" x14ac:dyDescent="0.25"/>
    <row r="2191" customFormat="1" x14ac:dyDescent="0.25"/>
    <row r="2192" customFormat="1" x14ac:dyDescent="0.25"/>
    <row r="2193" customFormat="1" x14ac:dyDescent="0.25"/>
    <row r="2194" customFormat="1" x14ac:dyDescent="0.25"/>
    <row r="2195" customFormat="1" x14ac:dyDescent="0.25"/>
    <row r="2196" customFormat="1" x14ac:dyDescent="0.25"/>
    <row r="2197" customFormat="1" x14ac:dyDescent="0.25"/>
    <row r="2198" customFormat="1" x14ac:dyDescent="0.25"/>
    <row r="2199" customFormat="1" x14ac:dyDescent="0.25"/>
    <row r="2200" customFormat="1" x14ac:dyDescent="0.25"/>
    <row r="2201" customFormat="1" x14ac:dyDescent="0.25"/>
    <row r="2202" customFormat="1" x14ac:dyDescent="0.25"/>
    <row r="2203" customFormat="1" x14ac:dyDescent="0.25"/>
    <row r="2204" customFormat="1" x14ac:dyDescent="0.25"/>
    <row r="2205" customFormat="1" x14ac:dyDescent="0.25"/>
    <row r="2206" customFormat="1" x14ac:dyDescent="0.25"/>
    <row r="2207" customFormat="1" x14ac:dyDescent="0.25"/>
    <row r="2208" customFormat="1" x14ac:dyDescent="0.25"/>
    <row r="2209" customFormat="1" x14ac:dyDescent="0.25"/>
    <row r="2210" customFormat="1" x14ac:dyDescent="0.25"/>
    <row r="2211" customFormat="1" x14ac:dyDescent="0.25"/>
    <row r="2212" customFormat="1" x14ac:dyDescent="0.25"/>
    <row r="2213" customFormat="1" x14ac:dyDescent="0.25"/>
    <row r="2214" customFormat="1" x14ac:dyDescent="0.25"/>
    <row r="2215" customFormat="1" x14ac:dyDescent="0.25"/>
    <row r="2216" customFormat="1" x14ac:dyDescent="0.25"/>
    <row r="2217" customFormat="1" x14ac:dyDescent="0.25"/>
    <row r="2218" customFormat="1" x14ac:dyDescent="0.25"/>
    <row r="2219" customFormat="1" x14ac:dyDescent="0.25"/>
    <row r="2220" customFormat="1" x14ac:dyDescent="0.25"/>
    <row r="2221" customFormat="1" x14ac:dyDescent="0.25"/>
    <row r="2222" customFormat="1" x14ac:dyDescent="0.25"/>
    <row r="2223" customFormat="1" x14ac:dyDescent="0.25"/>
    <row r="2224" customFormat="1" x14ac:dyDescent="0.25"/>
    <row r="2225" customFormat="1" x14ac:dyDescent="0.25"/>
    <row r="2226" customFormat="1" x14ac:dyDescent="0.25"/>
    <row r="2227" customFormat="1" x14ac:dyDescent="0.25"/>
    <row r="2228" customFormat="1" x14ac:dyDescent="0.25"/>
    <row r="2229" customFormat="1" x14ac:dyDescent="0.25"/>
    <row r="2230" customFormat="1" x14ac:dyDescent="0.25"/>
    <row r="2231" customFormat="1" x14ac:dyDescent="0.25"/>
    <row r="2232" customFormat="1" x14ac:dyDescent="0.25"/>
    <row r="2233" customFormat="1" x14ac:dyDescent="0.25"/>
    <row r="2234" customFormat="1" x14ac:dyDescent="0.25"/>
    <row r="2235" customFormat="1" x14ac:dyDescent="0.25"/>
    <row r="2236" customFormat="1" x14ac:dyDescent="0.25"/>
    <row r="2237" customFormat="1" x14ac:dyDescent="0.25"/>
    <row r="2238" customFormat="1" x14ac:dyDescent="0.25"/>
    <row r="2239" customFormat="1" x14ac:dyDescent="0.25"/>
    <row r="2240" customFormat="1" x14ac:dyDescent="0.25"/>
    <row r="2241" customFormat="1" x14ac:dyDescent="0.25"/>
    <row r="2242" customFormat="1" x14ac:dyDescent="0.25"/>
    <row r="2243" customFormat="1" x14ac:dyDescent="0.25"/>
    <row r="2244" customFormat="1" x14ac:dyDescent="0.25"/>
    <row r="2245" customFormat="1" x14ac:dyDescent="0.25"/>
    <row r="2246" customFormat="1" x14ac:dyDescent="0.25"/>
    <row r="2247" customFormat="1" x14ac:dyDescent="0.25"/>
    <row r="2248" customFormat="1" x14ac:dyDescent="0.25"/>
    <row r="2249" customFormat="1" x14ac:dyDescent="0.25"/>
    <row r="2250" customFormat="1" x14ac:dyDescent="0.25"/>
    <row r="2251" customFormat="1" x14ac:dyDescent="0.25"/>
    <row r="2252" customFormat="1" x14ac:dyDescent="0.25"/>
    <row r="2253" customFormat="1" x14ac:dyDescent="0.25"/>
    <row r="2254" customFormat="1" x14ac:dyDescent="0.25"/>
    <row r="2255" customFormat="1" x14ac:dyDescent="0.25"/>
    <row r="2256" customFormat="1" x14ac:dyDescent="0.25"/>
    <row r="2257" customFormat="1" x14ac:dyDescent="0.25"/>
    <row r="2258" customFormat="1" x14ac:dyDescent="0.25"/>
    <row r="2259" customFormat="1" x14ac:dyDescent="0.25"/>
    <row r="2260" customFormat="1" x14ac:dyDescent="0.25"/>
    <row r="2261" customFormat="1" x14ac:dyDescent="0.25"/>
    <row r="2262" customFormat="1" x14ac:dyDescent="0.25"/>
    <row r="2263" customFormat="1" x14ac:dyDescent="0.25"/>
    <row r="2264" customFormat="1" x14ac:dyDescent="0.25"/>
    <row r="2265" customFormat="1" x14ac:dyDescent="0.25"/>
    <row r="2266" customFormat="1" x14ac:dyDescent="0.25"/>
    <row r="2267" customFormat="1" x14ac:dyDescent="0.25"/>
    <row r="2268" customFormat="1" x14ac:dyDescent="0.25"/>
    <row r="2269" customFormat="1" x14ac:dyDescent="0.25"/>
    <row r="2270" customFormat="1" x14ac:dyDescent="0.25"/>
    <row r="2271" customFormat="1" x14ac:dyDescent="0.25"/>
    <row r="2272" customFormat="1" x14ac:dyDescent="0.25"/>
    <row r="2273" customFormat="1" x14ac:dyDescent="0.25"/>
    <row r="2274" customFormat="1" x14ac:dyDescent="0.25"/>
    <row r="2275" customFormat="1" x14ac:dyDescent="0.25"/>
    <row r="2276" customFormat="1" x14ac:dyDescent="0.25"/>
    <row r="2277" customFormat="1" x14ac:dyDescent="0.25"/>
    <row r="2278" customFormat="1" x14ac:dyDescent="0.25"/>
    <row r="2279" customFormat="1" x14ac:dyDescent="0.25"/>
    <row r="2280" customFormat="1" x14ac:dyDescent="0.25"/>
    <row r="2281" customFormat="1" x14ac:dyDescent="0.25"/>
    <row r="2282" customFormat="1" x14ac:dyDescent="0.25"/>
    <row r="2283" customFormat="1" x14ac:dyDescent="0.25"/>
    <row r="2284" customFormat="1" x14ac:dyDescent="0.25"/>
    <row r="2285" customFormat="1" x14ac:dyDescent="0.25"/>
    <row r="2286" customFormat="1" x14ac:dyDescent="0.25"/>
    <row r="2287" customFormat="1" x14ac:dyDescent="0.25"/>
    <row r="2288" customFormat="1" x14ac:dyDescent="0.25"/>
    <row r="2289" customFormat="1" x14ac:dyDescent="0.25"/>
    <row r="2290" customFormat="1" x14ac:dyDescent="0.25"/>
    <row r="2291" customFormat="1" x14ac:dyDescent="0.25"/>
    <row r="2292" customFormat="1" x14ac:dyDescent="0.25"/>
    <row r="2293" customFormat="1" x14ac:dyDescent="0.25"/>
    <row r="2294" customFormat="1" x14ac:dyDescent="0.25"/>
    <row r="2295" customFormat="1" x14ac:dyDescent="0.25"/>
    <row r="2296" customFormat="1" x14ac:dyDescent="0.25"/>
    <row r="2297" customFormat="1" x14ac:dyDescent="0.25"/>
    <row r="2298" customFormat="1" x14ac:dyDescent="0.25"/>
    <row r="2299" customFormat="1" x14ac:dyDescent="0.25"/>
    <row r="2300" customFormat="1" x14ac:dyDescent="0.25"/>
    <row r="2301" customFormat="1" x14ac:dyDescent="0.25"/>
    <row r="2302" customFormat="1" x14ac:dyDescent="0.25"/>
    <row r="2303" customFormat="1" x14ac:dyDescent="0.25"/>
    <row r="2304" customFormat="1" x14ac:dyDescent="0.25"/>
    <row r="2305" customFormat="1" x14ac:dyDescent="0.25"/>
    <row r="2306" customFormat="1" x14ac:dyDescent="0.25"/>
    <row r="2307" customFormat="1" x14ac:dyDescent="0.25"/>
    <row r="2308" customFormat="1" x14ac:dyDescent="0.25"/>
    <row r="2309" customFormat="1" x14ac:dyDescent="0.25"/>
    <row r="2310" customFormat="1" x14ac:dyDescent="0.25"/>
    <row r="2311" customFormat="1" x14ac:dyDescent="0.25"/>
    <row r="2312" customFormat="1" x14ac:dyDescent="0.25"/>
    <row r="2313" customFormat="1" x14ac:dyDescent="0.25"/>
    <row r="2314" customFormat="1" x14ac:dyDescent="0.25"/>
    <row r="2315" customFormat="1" x14ac:dyDescent="0.25"/>
    <row r="2316" customFormat="1" x14ac:dyDescent="0.25"/>
    <row r="2317" customFormat="1" x14ac:dyDescent="0.25"/>
    <row r="2318" customFormat="1" x14ac:dyDescent="0.25"/>
    <row r="2319" customFormat="1" x14ac:dyDescent="0.25"/>
    <row r="2320" customFormat="1" x14ac:dyDescent="0.25"/>
    <row r="2321" customFormat="1" x14ac:dyDescent="0.25"/>
    <row r="2322" customFormat="1" x14ac:dyDescent="0.25"/>
    <row r="2323" customFormat="1" x14ac:dyDescent="0.25"/>
    <row r="2324" customFormat="1" x14ac:dyDescent="0.25"/>
    <row r="2325" customFormat="1" x14ac:dyDescent="0.25"/>
    <row r="2326" customFormat="1" x14ac:dyDescent="0.25"/>
    <row r="2327" customFormat="1" x14ac:dyDescent="0.25"/>
    <row r="2328" customFormat="1" x14ac:dyDescent="0.25"/>
    <row r="2329" customFormat="1" x14ac:dyDescent="0.25"/>
    <row r="2330" customFormat="1" x14ac:dyDescent="0.25"/>
    <row r="2331" customFormat="1" x14ac:dyDescent="0.25"/>
    <row r="2332" customFormat="1" x14ac:dyDescent="0.25"/>
    <row r="2333" customFormat="1" x14ac:dyDescent="0.25"/>
    <row r="2334" customFormat="1" x14ac:dyDescent="0.25"/>
    <row r="2335" customFormat="1" x14ac:dyDescent="0.25"/>
    <row r="2336" customFormat="1" x14ac:dyDescent="0.25"/>
    <row r="2337" customFormat="1" x14ac:dyDescent="0.25"/>
    <row r="2338" customFormat="1" x14ac:dyDescent="0.25"/>
    <row r="2339" customFormat="1" x14ac:dyDescent="0.25"/>
    <row r="2340" customFormat="1" x14ac:dyDescent="0.25"/>
    <row r="2341" customFormat="1" x14ac:dyDescent="0.25"/>
    <row r="2342" customFormat="1" x14ac:dyDescent="0.25"/>
    <row r="2343" customFormat="1" x14ac:dyDescent="0.25"/>
    <row r="2344" customFormat="1" x14ac:dyDescent="0.25"/>
    <row r="2345" customFormat="1" x14ac:dyDescent="0.25"/>
    <row r="2346" customFormat="1" x14ac:dyDescent="0.25"/>
    <row r="2347" customFormat="1" x14ac:dyDescent="0.25"/>
    <row r="2348" customFormat="1" x14ac:dyDescent="0.25"/>
    <row r="2349" customFormat="1" x14ac:dyDescent="0.25"/>
    <row r="2350" customFormat="1" x14ac:dyDescent="0.25"/>
    <row r="2351" customFormat="1" x14ac:dyDescent="0.25"/>
    <row r="2352" customFormat="1" x14ac:dyDescent="0.25"/>
    <row r="2353" customFormat="1" x14ac:dyDescent="0.25"/>
    <row r="2354" customFormat="1" x14ac:dyDescent="0.25"/>
    <row r="2355" customFormat="1" x14ac:dyDescent="0.25"/>
    <row r="2356" customFormat="1" x14ac:dyDescent="0.25"/>
    <row r="2357" customFormat="1" x14ac:dyDescent="0.25"/>
    <row r="2358" customFormat="1" x14ac:dyDescent="0.25"/>
    <row r="2359" customFormat="1" x14ac:dyDescent="0.25"/>
    <row r="2360" customFormat="1" x14ac:dyDescent="0.25"/>
    <row r="2361" customFormat="1" x14ac:dyDescent="0.25"/>
    <row r="2362" customFormat="1" x14ac:dyDescent="0.25"/>
    <row r="2363" customFormat="1" x14ac:dyDescent="0.25"/>
    <row r="2364" customFormat="1" x14ac:dyDescent="0.25"/>
    <row r="2365" customFormat="1" x14ac:dyDescent="0.25"/>
    <row r="2366" customFormat="1" x14ac:dyDescent="0.25"/>
    <row r="2367" customFormat="1" x14ac:dyDescent="0.25"/>
    <row r="2368" customFormat="1" x14ac:dyDescent="0.25"/>
    <row r="2369" customFormat="1" x14ac:dyDescent="0.25"/>
    <row r="2370" customFormat="1" x14ac:dyDescent="0.25"/>
    <row r="2371" customFormat="1" x14ac:dyDescent="0.25"/>
    <row r="2372" customFormat="1" x14ac:dyDescent="0.25"/>
    <row r="2373" customFormat="1" x14ac:dyDescent="0.25"/>
    <row r="2374" customFormat="1" x14ac:dyDescent="0.25"/>
    <row r="2375" customFormat="1" x14ac:dyDescent="0.25"/>
    <row r="2376" customFormat="1" x14ac:dyDescent="0.25"/>
    <row r="2377" customFormat="1" x14ac:dyDescent="0.25"/>
    <row r="2378" customFormat="1" x14ac:dyDescent="0.25"/>
    <row r="2379" customFormat="1" x14ac:dyDescent="0.25"/>
    <row r="2380" customFormat="1" x14ac:dyDescent="0.25"/>
    <row r="2381" customFormat="1" x14ac:dyDescent="0.25"/>
    <row r="2382" customFormat="1" x14ac:dyDescent="0.25"/>
    <row r="2383" customFormat="1" x14ac:dyDescent="0.25"/>
    <row r="2384" customFormat="1" x14ac:dyDescent="0.25"/>
    <row r="2385" customFormat="1" x14ac:dyDescent="0.25"/>
    <row r="2386" customFormat="1" x14ac:dyDescent="0.25"/>
    <row r="2387" customFormat="1" x14ac:dyDescent="0.25"/>
    <row r="2388" customFormat="1" x14ac:dyDescent="0.25"/>
    <row r="2389" customFormat="1" x14ac:dyDescent="0.25"/>
    <row r="2390" customFormat="1" x14ac:dyDescent="0.25"/>
    <row r="2391" customFormat="1" x14ac:dyDescent="0.25"/>
    <row r="2392" customFormat="1" x14ac:dyDescent="0.25"/>
    <row r="2393" customFormat="1" x14ac:dyDescent="0.25"/>
    <row r="2394" customFormat="1" x14ac:dyDescent="0.25"/>
    <row r="2395" customFormat="1" x14ac:dyDescent="0.25"/>
    <row r="2396" customFormat="1" x14ac:dyDescent="0.25"/>
    <row r="2397" customFormat="1" x14ac:dyDescent="0.25"/>
    <row r="2398" customFormat="1" x14ac:dyDescent="0.25"/>
    <row r="2399" customFormat="1" x14ac:dyDescent="0.25"/>
    <row r="2400" customFormat="1" x14ac:dyDescent="0.25"/>
    <row r="2401" customFormat="1" x14ac:dyDescent="0.25"/>
    <row r="2402" customFormat="1" x14ac:dyDescent="0.25"/>
    <row r="2403" customFormat="1" x14ac:dyDescent="0.25"/>
    <row r="2404" customFormat="1" x14ac:dyDescent="0.25"/>
    <row r="2405" customFormat="1" x14ac:dyDescent="0.25"/>
    <row r="2406" customFormat="1" x14ac:dyDescent="0.25"/>
    <row r="2407" customFormat="1" x14ac:dyDescent="0.25"/>
    <row r="2408" customFormat="1" x14ac:dyDescent="0.25"/>
    <row r="2409" customFormat="1" x14ac:dyDescent="0.25"/>
    <row r="2410" customFormat="1" x14ac:dyDescent="0.25"/>
    <row r="2411" customFormat="1" x14ac:dyDescent="0.25"/>
    <row r="2412" customFormat="1" x14ac:dyDescent="0.25"/>
    <row r="2413" customFormat="1" x14ac:dyDescent="0.25"/>
    <row r="2414" customFormat="1" x14ac:dyDescent="0.25"/>
    <row r="2415" customFormat="1" x14ac:dyDescent="0.25"/>
    <row r="2416" customFormat="1" x14ac:dyDescent="0.25"/>
    <row r="2417" customFormat="1" x14ac:dyDescent="0.25"/>
    <row r="2418" customFormat="1" x14ac:dyDescent="0.25"/>
    <row r="2419" customFormat="1" x14ac:dyDescent="0.25"/>
    <row r="2420" customFormat="1" x14ac:dyDescent="0.25"/>
    <row r="2421" customFormat="1" x14ac:dyDescent="0.25"/>
    <row r="2422" customFormat="1" x14ac:dyDescent="0.25"/>
    <row r="2423" customFormat="1" x14ac:dyDescent="0.25"/>
    <row r="2424" customFormat="1" x14ac:dyDescent="0.25"/>
    <row r="2425" customFormat="1" x14ac:dyDescent="0.25"/>
    <row r="2426" customFormat="1" x14ac:dyDescent="0.25"/>
    <row r="2427" customFormat="1" x14ac:dyDescent="0.25"/>
    <row r="2428" customFormat="1" x14ac:dyDescent="0.25"/>
    <row r="2429" customFormat="1" x14ac:dyDescent="0.25"/>
    <row r="2430" customFormat="1" x14ac:dyDescent="0.25"/>
    <row r="2431" customFormat="1" x14ac:dyDescent="0.25"/>
    <row r="2432" customFormat="1" x14ac:dyDescent="0.25"/>
    <row r="2433" customFormat="1" x14ac:dyDescent="0.25"/>
    <row r="2434" customFormat="1" x14ac:dyDescent="0.25"/>
    <row r="2435" customFormat="1" x14ac:dyDescent="0.25"/>
    <row r="2436" customFormat="1" x14ac:dyDescent="0.25"/>
    <row r="2437" customFormat="1" x14ac:dyDescent="0.25"/>
    <row r="2438" customFormat="1" x14ac:dyDescent="0.25"/>
    <row r="2439" customFormat="1" x14ac:dyDescent="0.25"/>
    <row r="2440" customFormat="1" x14ac:dyDescent="0.25"/>
    <row r="2441" customFormat="1" x14ac:dyDescent="0.25"/>
    <row r="2442" customFormat="1" x14ac:dyDescent="0.25"/>
    <row r="2443" customFormat="1" x14ac:dyDescent="0.25"/>
    <row r="2444" customFormat="1" x14ac:dyDescent="0.25"/>
    <row r="2445" customFormat="1" x14ac:dyDescent="0.25"/>
    <row r="2446" customFormat="1" x14ac:dyDescent="0.25"/>
    <row r="2447" customFormat="1" x14ac:dyDescent="0.25"/>
    <row r="2448" customFormat="1" x14ac:dyDescent="0.25"/>
    <row r="2449" customFormat="1" x14ac:dyDescent="0.25"/>
    <row r="2450" customFormat="1" x14ac:dyDescent="0.25"/>
    <row r="2451" customFormat="1" x14ac:dyDescent="0.25"/>
    <row r="2452" customFormat="1" x14ac:dyDescent="0.25"/>
    <row r="2453" customFormat="1" x14ac:dyDescent="0.25"/>
    <row r="2454" customFormat="1" x14ac:dyDescent="0.25"/>
    <row r="2455" customFormat="1" x14ac:dyDescent="0.25"/>
    <row r="2456" customFormat="1" x14ac:dyDescent="0.25"/>
    <row r="2457" customFormat="1" x14ac:dyDescent="0.25"/>
    <row r="2458" customFormat="1" x14ac:dyDescent="0.25"/>
    <row r="2459" customFormat="1" x14ac:dyDescent="0.25"/>
    <row r="2460" customFormat="1" x14ac:dyDescent="0.25"/>
    <row r="2461" customFormat="1" x14ac:dyDescent="0.25"/>
    <row r="2462" customFormat="1" x14ac:dyDescent="0.25"/>
    <row r="2463" customFormat="1" x14ac:dyDescent="0.25"/>
    <row r="2464" customFormat="1" x14ac:dyDescent="0.25"/>
    <row r="2465" customFormat="1" x14ac:dyDescent="0.25"/>
    <row r="2466" customFormat="1" x14ac:dyDescent="0.25"/>
    <row r="2467" customFormat="1" x14ac:dyDescent="0.25"/>
    <row r="2468" customFormat="1" x14ac:dyDescent="0.25"/>
    <row r="2469" customFormat="1" x14ac:dyDescent="0.25"/>
    <row r="2470" customFormat="1" x14ac:dyDescent="0.25"/>
    <row r="2471" customFormat="1" x14ac:dyDescent="0.25"/>
    <row r="2472" customFormat="1" x14ac:dyDescent="0.25"/>
    <row r="2473" customFormat="1" x14ac:dyDescent="0.25"/>
    <row r="2474" customFormat="1" x14ac:dyDescent="0.25"/>
    <row r="2475" customFormat="1" x14ac:dyDescent="0.25"/>
    <row r="2476" customFormat="1" x14ac:dyDescent="0.25"/>
    <row r="2477" customFormat="1" x14ac:dyDescent="0.25"/>
    <row r="2478" customFormat="1" x14ac:dyDescent="0.25"/>
    <row r="2479" customFormat="1" x14ac:dyDescent="0.25"/>
    <row r="2480" customFormat="1" x14ac:dyDescent="0.25"/>
    <row r="2481" customFormat="1" x14ac:dyDescent="0.25"/>
    <row r="2482" customFormat="1" x14ac:dyDescent="0.25"/>
    <row r="2483" customFormat="1" x14ac:dyDescent="0.25"/>
    <row r="2484" customFormat="1" x14ac:dyDescent="0.25"/>
    <row r="2485" customFormat="1" x14ac:dyDescent="0.25"/>
    <row r="2486" customFormat="1" x14ac:dyDescent="0.25"/>
    <row r="2487" customFormat="1" x14ac:dyDescent="0.25"/>
    <row r="2488" customFormat="1" x14ac:dyDescent="0.25"/>
    <row r="2489" customFormat="1" x14ac:dyDescent="0.25"/>
    <row r="2490" customFormat="1" x14ac:dyDescent="0.25"/>
    <row r="2491" customFormat="1" x14ac:dyDescent="0.25"/>
    <row r="2492" customFormat="1" x14ac:dyDescent="0.25"/>
    <row r="2493" customFormat="1" x14ac:dyDescent="0.25"/>
    <row r="2494" customFormat="1" x14ac:dyDescent="0.25"/>
    <row r="2495" customFormat="1" x14ac:dyDescent="0.25"/>
    <row r="2496" customFormat="1" x14ac:dyDescent="0.25"/>
    <row r="2497" customFormat="1" x14ac:dyDescent="0.25"/>
    <row r="2498" customFormat="1" x14ac:dyDescent="0.25"/>
    <row r="2499" customFormat="1" x14ac:dyDescent="0.25"/>
    <row r="2500" customFormat="1" x14ac:dyDescent="0.25"/>
    <row r="2501" customFormat="1" x14ac:dyDescent="0.25"/>
    <row r="2502" customFormat="1" x14ac:dyDescent="0.25"/>
    <row r="2503" customFormat="1" x14ac:dyDescent="0.25"/>
    <row r="2504" customFormat="1" x14ac:dyDescent="0.25"/>
    <row r="2505" customFormat="1" x14ac:dyDescent="0.25"/>
    <row r="2506" customFormat="1" x14ac:dyDescent="0.25"/>
    <row r="2507" customFormat="1" x14ac:dyDescent="0.25"/>
    <row r="2508" customFormat="1" x14ac:dyDescent="0.25"/>
    <row r="2509" customFormat="1" x14ac:dyDescent="0.25"/>
    <row r="2510" customFormat="1" x14ac:dyDescent="0.25"/>
    <row r="2511" customFormat="1" x14ac:dyDescent="0.25"/>
    <row r="2512" customFormat="1" x14ac:dyDescent="0.25"/>
    <row r="2513" customFormat="1" x14ac:dyDescent="0.25"/>
    <row r="2514" customFormat="1" x14ac:dyDescent="0.25"/>
    <row r="2515" customFormat="1" x14ac:dyDescent="0.25"/>
    <row r="2516" customFormat="1" x14ac:dyDescent="0.25"/>
    <row r="2517" customFormat="1" x14ac:dyDescent="0.25"/>
    <row r="2518" customFormat="1" x14ac:dyDescent="0.25"/>
    <row r="2519" customFormat="1" x14ac:dyDescent="0.25"/>
    <row r="2520" customFormat="1" x14ac:dyDescent="0.25"/>
    <row r="2521" customFormat="1" x14ac:dyDescent="0.25"/>
    <row r="2522" customFormat="1" x14ac:dyDescent="0.25"/>
    <row r="2523" customFormat="1" x14ac:dyDescent="0.25"/>
    <row r="2524" customFormat="1" x14ac:dyDescent="0.25"/>
    <row r="2525" customFormat="1" x14ac:dyDescent="0.25"/>
    <row r="2526" customFormat="1" x14ac:dyDescent="0.25"/>
    <row r="2527" customFormat="1" x14ac:dyDescent="0.25"/>
    <row r="2528" customFormat="1" x14ac:dyDescent="0.25"/>
    <row r="2529" customFormat="1" x14ac:dyDescent="0.25"/>
    <row r="2530" customFormat="1" x14ac:dyDescent="0.25"/>
    <row r="2531" customFormat="1" x14ac:dyDescent="0.25"/>
    <row r="2532" customFormat="1" x14ac:dyDescent="0.25"/>
    <row r="2533" customFormat="1" x14ac:dyDescent="0.25"/>
    <row r="2534" customFormat="1" x14ac:dyDescent="0.25"/>
    <row r="2535" customFormat="1" x14ac:dyDescent="0.25"/>
    <row r="2536" customFormat="1" x14ac:dyDescent="0.25"/>
    <row r="2537" customFormat="1" x14ac:dyDescent="0.25"/>
    <row r="2538" customFormat="1" x14ac:dyDescent="0.25"/>
    <row r="2539" customFormat="1" x14ac:dyDescent="0.25"/>
    <row r="2540" customFormat="1" x14ac:dyDescent="0.25"/>
    <row r="2541" customFormat="1" x14ac:dyDescent="0.25"/>
    <row r="2542" customFormat="1" x14ac:dyDescent="0.25"/>
    <row r="2543" customFormat="1" x14ac:dyDescent="0.25"/>
    <row r="2544" customFormat="1" x14ac:dyDescent="0.25"/>
    <row r="2545" customFormat="1" x14ac:dyDescent="0.25"/>
    <row r="2546" customFormat="1" x14ac:dyDescent="0.25"/>
    <row r="2547" customFormat="1" x14ac:dyDescent="0.25"/>
    <row r="2548" customFormat="1" x14ac:dyDescent="0.25"/>
    <row r="2549" customFormat="1" x14ac:dyDescent="0.25"/>
    <row r="2550" customFormat="1" x14ac:dyDescent="0.25"/>
    <row r="2551" customFormat="1" x14ac:dyDescent="0.25"/>
    <row r="2552" customFormat="1" x14ac:dyDescent="0.25"/>
    <row r="2553" customFormat="1" x14ac:dyDescent="0.25"/>
    <row r="2554" customFormat="1" x14ac:dyDescent="0.25"/>
  </sheetData>
  <sortState xmlns:xlrd2="http://schemas.microsoft.com/office/spreadsheetml/2017/richdata2" ref="I2:I6">
    <sortCondition ref="I2:I6"/>
  </sortState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EE1DE-8367-4FD2-A44E-A62D98B664B2}">
  <sheetPr codeName="Sheet16"/>
  <dimension ref="B2:C9"/>
  <sheetViews>
    <sheetView showGridLines="0" workbookViewId="0">
      <selection activeCell="B9" sqref="B9"/>
    </sheetView>
  </sheetViews>
  <sheetFormatPr defaultColWidth="8.85546875" defaultRowHeight="15" x14ac:dyDescent="0.25"/>
  <cols>
    <col min="1" max="1" width="3" style="22" customWidth="1"/>
    <col min="2" max="2" width="32.85546875" style="24" customWidth="1"/>
    <col min="3" max="3" width="64" style="22" customWidth="1"/>
    <col min="4" max="16384" width="8.85546875" style="22"/>
  </cols>
  <sheetData>
    <row r="2" spans="2:3" ht="18.75" x14ac:dyDescent="0.3">
      <c r="B2" s="21" t="s">
        <v>1</v>
      </c>
    </row>
    <row r="3" spans="2:3" x14ac:dyDescent="0.25">
      <c r="B3" s="3" t="s">
        <v>3</v>
      </c>
      <c r="C3" s="22" t="s">
        <v>4</v>
      </c>
    </row>
    <row r="4" spans="2:3" x14ac:dyDescent="0.25">
      <c r="B4" s="3" t="s">
        <v>5</v>
      </c>
      <c r="C4" s="22" t="s">
        <v>1065</v>
      </c>
    </row>
    <row r="5" spans="2:3" x14ac:dyDescent="0.25">
      <c r="B5" s="3" t="s">
        <v>6</v>
      </c>
      <c r="C5" s="22" t="s">
        <v>7</v>
      </c>
    </row>
    <row r="6" spans="2:3" x14ac:dyDescent="0.25">
      <c r="B6" s="3" t="s">
        <v>2</v>
      </c>
      <c r="C6" s="22" t="s">
        <v>1063</v>
      </c>
    </row>
    <row r="7" spans="2:3" x14ac:dyDescent="0.25">
      <c r="B7" s="23"/>
    </row>
    <row r="8" spans="2:3" ht="18.75" x14ac:dyDescent="0.3">
      <c r="B8" s="21" t="s">
        <v>1066</v>
      </c>
    </row>
    <row r="9" spans="2:3" x14ac:dyDescent="0.25">
      <c r="B9" s="2" t="s">
        <v>8</v>
      </c>
      <c r="C9" s="22" t="s">
        <v>1067</v>
      </c>
    </row>
  </sheetData>
  <hyperlinks>
    <hyperlink ref="B3" r:id="rId1" xr:uid="{254E2976-EAB6-42F8-940B-DCF125D1A4CE}"/>
    <hyperlink ref="B5" r:id="rId2" xr:uid="{135CEE74-D5D5-4EFD-A5A2-53B096EF7009}"/>
    <hyperlink ref="B4" r:id="rId3" xr:uid="{330336E5-2A05-4FFC-8998-4CB666DB14C0}"/>
    <hyperlink ref="B6" r:id="rId4" xr:uid="{7E0E9804-1F2E-48CB-ACC5-C3FCE7DA23E7}"/>
    <hyperlink ref="B9" r:id="rId5" tooltip="Contextures Recommends" xr:uid="{DD62C146-E6CD-468B-A091-2D6178266E22}"/>
  </hyperlinks>
  <pageMargins left="0.75" right="0.75" top="1" bottom="1" header="0.5" footer="0.5"/>
  <pageSetup orientation="portrait" r:id="rId6"/>
  <headerFooter alignWithMargins="0">
    <oddFooter>&amp;Lwww.contextures.com&amp;R&amp;D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C96757-F4EE-447D-94FD-B96B9DF188D3}">
  <dimension ref="A3:E11"/>
  <sheetViews>
    <sheetView tabSelected="1" workbookViewId="0">
      <selection activeCell="A3" sqref="A3"/>
    </sheetView>
  </sheetViews>
  <sheetFormatPr defaultRowHeight="15" x14ac:dyDescent="0.25"/>
  <cols>
    <col min="1" max="1" width="15.42578125" bestFit="1" customWidth="1"/>
    <col min="2" max="2" width="16.28515625" bestFit="1" customWidth="1"/>
    <col min="3" max="3" width="12" bestFit="1" customWidth="1"/>
    <col min="4" max="4" width="10" bestFit="1" customWidth="1"/>
    <col min="5" max="5" width="12" bestFit="1" customWidth="1"/>
  </cols>
  <sheetData>
    <row r="3" spans="1:5" x14ac:dyDescent="0.25">
      <c r="A3" s="25" t="s">
        <v>1077</v>
      </c>
      <c r="B3" s="25" t="s">
        <v>1078</v>
      </c>
    </row>
    <row r="4" spans="1:5" x14ac:dyDescent="0.25">
      <c r="A4" s="25" t="s">
        <v>1069</v>
      </c>
      <c r="B4">
        <v>1</v>
      </c>
      <c r="C4">
        <v>2</v>
      </c>
      <c r="D4">
        <v>3</v>
      </c>
      <c r="E4" t="s">
        <v>1076</v>
      </c>
    </row>
    <row r="5" spans="1:5" x14ac:dyDescent="0.25">
      <c r="A5" s="1" t="s">
        <v>1070</v>
      </c>
      <c r="B5" s="26">
        <v>20539.703000000005</v>
      </c>
      <c r="C5" s="26">
        <v>31747.192499999997</v>
      </c>
      <c r="D5" s="26"/>
      <c r="E5" s="26">
        <v>52286.895499999999</v>
      </c>
    </row>
    <row r="6" spans="1:5" x14ac:dyDescent="0.25">
      <c r="A6" s="1" t="s">
        <v>1071</v>
      </c>
      <c r="B6" s="26">
        <v>21154.851399999992</v>
      </c>
      <c r="C6" s="26">
        <v>30988.105799999998</v>
      </c>
      <c r="D6" s="26">
        <v>1785.3378</v>
      </c>
      <c r="E6" s="26">
        <v>53928.294999999991</v>
      </c>
    </row>
    <row r="7" spans="1:5" x14ac:dyDescent="0.25">
      <c r="A7" s="1" t="s">
        <v>1072</v>
      </c>
      <c r="B7" s="26">
        <v>16736.508300000001</v>
      </c>
      <c r="C7" s="26">
        <v>18080.227500000005</v>
      </c>
      <c r="D7" s="26">
        <v>1274.174</v>
      </c>
      <c r="E7" s="26">
        <v>36090.909800000009</v>
      </c>
    </row>
    <row r="8" spans="1:5" x14ac:dyDescent="0.25">
      <c r="A8" s="1" t="s">
        <v>1073</v>
      </c>
      <c r="B8" s="26">
        <v>20280.153099999996</v>
      </c>
      <c r="C8" s="26">
        <v>18258.067899999995</v>
      </c>
      <c r="D8" s="26">
        <v>1504.373</v>
      </c>
      <c r="E8" s="26">
        <v>40042.59399999999</v>
      </c>
    </row>
    <row r="9" spans="1:5" x14ac:dyDescent="0.25">
      <c r="A9" s="1" t="s">
        <v>1074</v>
      </c>
      <c r="B9" s="26">
        <v>3175.3854000000001</v>
      </c>
      <c r="C9" s="26">
        <v>5593.7499999999991</v>
      </c>
      <c r="D9" s="26"/>
      <c r="E9" s="26">
        <v>8769.1353999999992</v>
      </c>
    </row>
    <row r="10" spans="1:5" x14ac:dyDescent="0.25">
      <c r="A10" s="1" t="s">
        <v>1075</v>
      </c>
      <c r="B10" s="26">
        <v>16094.277399999994</v>
      </c>
      <c r="C10" s="26">
        <v>27064.871999999996</v>
      </c>
      <c r="D10" s="26"/>
      <c r="E10" s="26">
        <v>43159.149399999988</v>
      </c>
    </row>
    <row r="11" spans="1:5" x14ac:dyDescent="0.25">
      <c r="A11" s="1" t="s">
        <v>1076</v>
      </c>
      <c r="B11" s="26">
        <v>97980.878599999982</v>
      </c>
      <c r="C11" s="26">
        <v>131732.2157</v>
      </c>
      <c r="D11" s="26">
        <v>4563.8847999999998</v>
      </c>
      <c r="E11" s="26">
        <v>234276.97909999997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7</vt:i4>
      </vt:variant>
    </vt:vector>
  </HeadingPairs>
  <TitlesOfParts>
    <vt:vector size="12" baseType="lpstr">
      <vt:lpstr>Instructions</vt:lpstr>
      <vt:lpstr>WOs</vt:lpstr>
      <vt:lpstr>AdminLists</vt:lpstr>
      <vt:lpstr>MyLinks</vt:lpstr>
      <vt:lpstr>NotUsed</vt:lpstr>
      <vt:lpstr>PmtList</vt:lpstr>
      <vt:lpstr>Rate01</vt:lpstr>
      <vt:lpstr>Rate02</vt:lpstr>
      <vt:lpstr>ServList</vt:lpstr>
      <vt:lpstr>TechList</vt:lpstr>
      <vt:lpstr>TechNum</vt:lpstr>
      <vt:lpstr>TechRate</vt:lpstr>
    </vt:vector>
  </TitlesOfParts>
  <Manager/>
  <Company>Contextures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Debra Dalgleish</dc:creator>
  <cp:keywords/>
  <dc:description/>
  <cp:lastModifiedBy>Jim Miller</cp:lastModifiedBy>
  <cp:revision/>
  <dcterms:created xsi:type="dcterms:W3CDTF">2007-02-11T02:54:46Z</dcterms:created>
  <dcterms:modified xsi:type="dcterms:W3CDTF">2023-02-24T02:50:27Z</dcterms:modified>
  <cp:category/>
  <cp:contentStatus/>
</cp:coreProperties>
</file>